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5925" activeTab="0"/>
  </bookViews>
  <sheets>
    <sheet name="Dirigenti_ris.2015_" sheetId="1" r:id="rId1"/>
  </sheets>
  <definedNames/>
  <calcPr fullCalcOnLoad="1"/>
</workbook>
</file>

<file path=xl/sharedStrings.xml><?xml version="1.0" encoding="utf-8"?>
<sst xmlns="http://schemas.openxmlformats.org/spreadsheetml/2006/main" count="163" uniqueCount="153">
  <si>
    <t>CAMPOBASSO GIOVANNI</t>
  </si>
  <si>
    <t>NUNZIANTE GIUSEPPE</t>
  </si>
  <si>
    <t>BIANCOLILLO ELISABETTA</t>
  </si>
  <si>
    <t>MONGELLI ONOFRIO</t>
  </si>
  <si>
    <t>PACE FRANCESCA</t>
  </si>
  <si>
    <t>FORMISANO GIANLUCA</t>
  </si>
  <si>
    <t>BRIZZI LUIGIA</t>
  </si>
  <si>
    <t>DONNO MARIA GRAZIA LUCIA</t>
  </si>
  <si>
    <t>LABATE GIOVANNA</t>
  </si>
  <si>
    <t>CERCHIARA BENVENUTO</t>
  </si>
  <si>
    <t>TEDESCHI GIUSEPPE</t>
  </si>
  <si>
    <t>LOIACONO PIERLUIGI</t>
  </si>
  <si>
    <t>FERRANTE VITO NICOLA</t>
  </si>
  <si>
    <t>ETTORRE ROCCA ANNA</t>
  </si>
  <si>
    <t>RUFFINO EMMA</t>
  </si>
  <si>
    <t>PANETTIERI ANTONELLA</t>
  </si>
  <si>
    <t>DI DOMENICO ANGELA</t>
  </si>
  <si>
    <t>PLANTAMURA FRANCESCO FABIO</t>
  </si>
  <si>
    <t>BIANCO MASSIMO</t>
  </si>
  <si>
    <t>CACCAVO ROSSELLA</t>
  </si>
  <si>
    <t>CAPPUCCIO ALESSANDRO</t>
  </si>
  <si>
    <t>VIESTI ELISABETTA</t>
  </si>
  <si>
    <t>BAVARO VITO</t>
  </si>
  <si>
    <t>DE FEUDIS SERGIO</t>
  </si>
  <si>
    <t>IADARESTA CARMELA</t>
  </si>
  <si>
    <t>LAMACCHIA MARIA RAFFAELLA</t>
  </si>
  <si>
    <t>PEDALINO MARIANNA</t>
  </si>
  <si>
    <t>BERLINGERIO GIANNA ELISA</t>
  </si>
  <si>
    <t>CASALINO PAOLO</t>
  </si>
  <si>
    <t>CLAUDI CLAUDIA</t>
  </si>
  <si>
    <t>CORBO CRISTIANA</t>
  </si>
  <si>
    <t>DELGIUDICE ANNA RITA</t>
  </si>
  <si>
    <t>LABELLARTE GIUSEPPE</t>
  </si>
  <si>
    <t>LACATENA ANTONIO</t>
  </si>
  <si>
    <t>LAGONA VITO</t>
  </si>
  <si>
    <t>MUSICCO GIUSEPPE</t>
  </si>
  <si>
    <t>BRUNO MAURO PAOLO</t>
  </si>
  <si>
    <t>ZAMPANO FRANCESCA</t>
  </si>
  <si>
    <t>AGRIMI ADRIANA</t>
  </si>
  <si>
    <t>BAVARO LUISA</t>
  </si>
  <si>
    <t>GIURI FRANCESCO GIOVANNI</t>
  </si>
  <si>
    <t>LELLA GIUSEPPE</t>
  </si>
  <si>
    <t>ORLANDO PASQUALE</t>
  </si>
  <si>
    <t>PELLEGRINI SILVIA</t>
  </si>
  <si>
    <t>PIEMONTE SILVIA</t>
  </si>
  <si>
    <t>CANDELA ANNA MARIA</t>
  </si>
  <si>
    <t>RUBINO GIUSEPPE</t>
  </si>
  <si>
    <t>ZOTTI ANDREA</t>
  </si>
  <si>
    <t>DI TRIA IRENE</t>
  </si>
  <si>
    <t>DIBITONTO CATERINA</t>
  </si>
  <si>
    <t>MOREO COSTANZA</t>
  </si>
  <si>
    <t>CICCHETTI LUIGI</t>
  </si>
  <si>
    <t>LERARIO ANTONIO MARIO</t>
  </si>
  <si>
    <t>IMPERIO CIRO GIUSEPPE</t>
  </si>
  <si>
    <t>PASTORE GIUSEPPE</t>
  </si>
  <si>
    <t>PERRONE ANNA VITA</t>
  </si>
  <si>
    <t>DE CILLIS ATTILIO</t>
  </si>
  <si>
    <t>BRANDI ANGELICA</t>
  </si>
  <si>
    <t>BELVISO ANGELA GABRIELLA</t>
  </si>
  <si>
    <t>ANGLANI LIVIO</t>
  </si>
  <si>
    <t>LOMASTRO MARIANGELA</t>
  </si>
  <si>
    <t>GIANNONE SALVATORE PATRIZIO</t>
  </si>
  <si>
    <t>TRABACE MATILDE</t>
  </si>
  <si>
    <t>ABBATANTUONO VITO</t>
  </si>
  <si>
    <t>MARINO PASQUALE</t>
  </si>
  <si>
    <t>PALADINO NICOLA</t>
  </si>
  <si>
    <t>SOLOFRIZZO FRANCESCO</t>
  </si>
  <si>
    <t>CAMPANILE ENRICO</t>
  </si>
  <si>
    <t>COLONNA MASSIMILIANO</t>
  </si>
  <si>
    <t>DI MOLA ALDO</t>
  </si>
  <si>
    <t>LOCONSOLE BARBARA</t>
  </si>
  <si>
    <t>PACIFICO BENEDETTO GIOVANNI</t>
  </si>
  <si>
    <t>SCANNICCHIO GIOVANNI</t>
  </si>
  <si>
    <t>SILEO CANIO</t>
  </si>
  <si>
    <t>CONTE MARIA</t>
  </si>
  <si>
    <t>TOMMASI ANTONIO</t>
  </si>
  <si>
    <t>NICASTRO MAURO</t>
  </si>
  <si>
    <t>CAMPOSEO ANNA LISA</t>
  </si>
  <si>
    <t>MORETTI CARMELA</t>
  </si>
  <si>
    <t>FERRIERO ANTONIO</t>
  </si>
  <si>
    <t>CORVASCE IGNAZIO</t>
  </si>
  <si>
    <t>ANGIOLILLO CATERINA MARIA</t>
  </si>
  <si>
    <t>CHIRIANNI FLAVIA</t>
  </si>
  <si>
    <t>GEMMA MARIA ROSARIA</t>
  </si>
  <si>
    <t>GUERRIERI ANNA MARIA</t>
  </si>
  <si>
    <t>LISI MARTA</t>
  </si>
  <si>
    <t>LOBOSCO ANNA</t>
  </si>
  <si>
    <t>VINCENTI ANGELA</t>
  </si>
  <si>
    <t>DI COSMO TIZIANA</t>
  </si>
  <si>
    <t>CORVASCE NICOLA</t>
  </si>
  <si>
    <t>LERARIO ANTONIA AGATA</t>
  </si>
  <si>
    <t>COLUCCIA FRANCESCO</t>
  </si>
  <si>
    <t>D'ONGHIA GIUSEPPE</t>
  </si>
  <si>
    <t>LEUZZI SALVATORE</t>
  </si>
  <si>
    <t>MAESTRI GIUSEPPE</t>
  </si>
  <si>
    <t>MARTI GIUSEPPE LUIGI</t>
  </si>
  <si>
    <t>SANNA RICCARDO GIAMMARIA</t>
  </si>
  <si>
    <t>SCHITO SILVIO</t>
  </si>
  <si>
    <t>TARQUINIO GIOVANNI</t>
  </si>
  <si>
    <t>URSITTI ANTONIO</t>
  </si>
  <si>
    <t>LEFONS ANGELO</t>
  </si>
  <si>
    <t>VITOFRANCESCO GIOVANNI</t>
  </si>
  <si>
    <t>DI TRANI FERNANDO</t>
  </si>
  <si>
    <t>DI LAURO LUCIA</t>
  </si>
  <si>
    <t>PULLI ANTONIO</t>
  </si>
  <si>
    <t>CORVINO ROSA</t>
  </si>
  <si>
    <t>DE DOMIZIO ANNA ANTONIA</t>
  </si>
  <si>
    <t>LOPANE NICOLA</t>
  </si>
  <si>
    <t>RUGGIERO PIERLUIGI</t>
  </si>
  <si>
    <t>DALOISO DANIELA</t>
  </si>
  <si>
    <t>GENCHI GIOVANNA</t>
  </si>
  <si>
    <t>IANNARELLI MARIA ANTONIA</t>
  </si>
  <si>
    <t>LIMONGELLI LUCA</t>
  </si>
  <si>
    <t>LISI TERESA</t>
  </si>
  <si>
    <t>MAIELLARO ANNA MARIA</t>
  </si>
  <si>
    <t>RUSSO GENNARO</t>
  </si>
  <si>
    <t>PARISI VITO</t>
  </si>
  <si>
    <t>DE PALMA MARIA</t>
  </si>
  <si>
    <t>DEL SORDO MARIA TERESA</t>
  </si>
  <si>
    <t>SAMMARTANO MARIO</t>
  </si>
  <si>
    <t>FIORE LUISA ANNA</t>
  </si>
  <si>
    <t>IMBRICI VITO</t>
  </si>
  <si>
    <t>FIORE ROSA</t>
  </si>
  <si>
    <t>TROTTA LUIGI</t>
  </si>
  <si>
    <t>LARICCHIA NICOLA</t>
  </si>
  <si>
    <t>RICCIO ANTONIETTA</t>
  </si>
  <si>
    <t>SOLAZZO PASQUALE</t>
  </si>
  <si>
    <t>DRAGONE LEONARDO</t>
  </si>
  <si>
    <t>CAMPANILE DOMENICO</t>
  </si>
  <si>
    <t>SCIANNI SEBASTIANO</t>
  </si>
  <si>
    <t>CODICE</t>
  </si>
  <si>
    <t>COGNOME E NOME</t>
  </si>
  <si>
    <t xml:space="preserve">DAL </t>
  </si>
  <si>
    <t>AL</t>
  </si>
  <si>
    <t>VOTO</t>
  </si>
  <si>
    <t>QUOTA</t>
  </si>
  <si>
    <t>IMPORTO</t>
  </si>
  <si>
    <t>INTERIM</t>
  </si>
  <si>
    <t>TOTALE</t>
  </si>
  <si>
    <t>DE GIOSA DOMENICO</t>
  </si>
  <si>
    <t>D'ELIA ANNIBALE</t>
  </si>
  <si>
    <t>GIULIESE SETTIMIO</t>
  </si>
  <si>
    <t>NOTARANGELO BERNARDO</t>
  </si>
  <si>
    <t>TRIA GIOVANNI</t>
  </si>
  <si>
    <t>MESI INTER</t>
  </si>
  <si>
    <t>DI LECCE SABINA ORNELLA</t>
  </si>
  <si>
    <t>7 MESI</t>
  </si>
  <si>
    <t>RIDISTRIBUZ.</t>
  </si>
  <si>
    <t>IMPORTO FINALE</t>
  </si>
  <si>
    <t xml:space="preserve">Regione Puglia </t>
  </si>
  <si>
    <t>LIQUIDAZIONE RETRIBUZIONE DI RISULTATO ANNO 2015 
AREA DELLA DIRIGENZA</t>
  </si>
  <si>
    <t>Dipartimento risorse Finanziarie e strumentali, personale e organizzazione</t>
  </si>
  <si>
    <t>Sezione Personale e Organizzazione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</si>
</sst>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"/>
    <numFmt numFmtId="166" formatCode="0.0"/>
    <numFmt numFmtId="167" formatCode="0.00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-* #,##0.00\ _€_-;\-* #,##0.00\ _€_-;_-* &quot;-&quot;??\ _€_-;_-@_-"/>
    <numFmt numFmtId="173" formatCode="dd/mm/yyyy;@"/>
    <numFmt numFmtId="174" formatCode="d/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0" borderId="0">
      <alignment/>
      <protection/>
    </xf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13" xfId="46" applyFont="1" applyFill="1" applyBorder="1" applyAlignment="1">
      <alignment horizontal="center" vertical="top" wrapText="1"/>
      <protection/>
    </xf>
    <xf numFmtId="0" fontId="42" fillId="0" borderId="14" xfId="46" applyFont="1" applyFill="1" applyBorder="1" applyAlignment="1">
      <alignment horizontal="center" vertical="top" wrapText="1"/>
      <protection/>
    </xf>
    <xf numFmtId="0" fontId="42" fillId="0" borderId="11" xfId="46" applyFont="1" applyFill="1" applyBorder="1" applyAlignment="1">
      <alignment horizontal="center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Q7" sqref="Q7"/>
    </sheetView>
  </sheetViews>
  <sheetFormatPr defaultColWidth="8.8515625" defaultRowHeight="15" customHeight="1"/>
  <cols>
    <col min="1" max="1" width="9.140625" style="3" customWidth="1"/>
    <col min="2" max="2" width="23.57421875" style="2" customWidth="1"/>
    <col min="3" max="4" width="10.00390625" style="1" customWidth="1"/>
    <col min="5" max="5" width="6.421875" style="4" hidden="1" customWidth="1"/>
    <col min="6" max="6" width="7.8515625" style="4" hidden="1" customWidth="1"/>
    <col min="7" max="7" width="10.28125" style="4" customWidth="1"/>
    <col min="8" max="8" width="9.00390625" style="9" hidden="1" customWidth="1"/>
    <col min="9" max="9" width="51.57421875" style="5" customWidth="1"/>
    <col min="10" max="10" width="12.421875" style="1" customWidth="1"/>
    <col min="11" max="11" width="10.00390625" style="1" customWidth="1"/>
    <col min="12" max="12" width="13.140625" style="1" customWidth="1"/>
    <col min="13" max="13" width="13.28125" style="6" hidden="1" customWidth="1"/>
    <col min="14" max="16384" width="8.8515625" style="1" customWidth="1"/>
  </cols>
  <sheetData>
    <row r="1" spans="4:11" ht="15" customHeight="1">
      <c r="D1" s="29" t="s">
        <v>149</v>
      </c>
      <c r="E1" s="29"/>
      <c r="F1" s="29"/>
      <c r="G1" s="29"/>
      <c r="H1" s="29"/>
      <c r="I1" s="29"/>
      <c r="J1" s="29"/>
      <c r="K1" s="29"/>
    </row>
    <row r="2" spans="4:11" ht="15" customHeight="1">
      <c r="D2" s="29" t="s">
        <v>151</v>
      </c>
      <c r="E2" s="29"/>
      <c r="F2" s="29"/>
      <c r="G2" s="29"/>
      <c r="H2" s="29"/>
      <c r="I2" s="29"/>
      <c r="J2" s="29"/>
      <c r="K2" s="29"/>
    </row>
    <row r="3" spans="4:11" ht="15" customHeight="1">
      <c r="D3" s="28" t="s">
        <v>152</v>
      </c>
      <c r="E3" s="28"/>
      <c r="F3" s="28"/>
      <c r="G3" s="28"/>
      <c r="H3" s="28"/>
      <c r="I3" s="28"/>
      <c r="J3" s="28"/>
      <c r="K3" s="27"/>
    </row>
    <row r="4" spans="1:13" ht="15" customHeight="1">
      <c r="A4" s="30" t="s">
        <v>150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15" customHeight="1">
      <c r="A5" s="10" t="s">
        <v>130</v>
      </c>
      <c r="B5" s="11" t="s">
        <v>131</v>
      </c>
      <c r="C5" s="11" t="s">
        <v>132</v>
      </c>
      <c r="D5" s="11" t="s">
        <v>133</v>
      </c>
      <c r="E5" s="12" t="s">
        <v>134</v>
      </c>
      <c r="F5" s="12" t="s">
        <v>135</v>
      </c>
      <c r="G5" s="12" t="s">
        <v>136</v>
      </c>
      <c r="H5" s="13" t="s">
        <v>144</v>
      </c>
      <c r="I5" s="14" t="s">
        <v>137</v>
      </c>
      <c r="J5" s="14" t="s">
        <v>138</v>
      </c>
      <c r="K5" s="15" t="s">
        <v>147</v>
      </c>
      <c r="L5" s="12" t="s">
        <v>148</v>
      </c>
      <c r="M5" s="7" t="s">
        <v>148</v>
      </c>
    </row>
    <row r="6" spans="1:13" ht="15" customHeight="1">
      <c r="A6" s="10">
        <v>170111</v>
      </c>
      <c r="B6" s="11" t="s">
        <v>63</v>
      </c>
      <c r="C6" s="16">
        <v>42005</v>
      </c>
      <c r="D6" s="17">
        <v>42369</v>
      </c>
      <c r="E6" s="10">
        <v>86.95</v>
      </c>
      <c r="F6" s="10">
        <v>90</v>
      </c>
      <c r="G6" s="18">
        <f>E6*F6</f>
        <v>7825.5</v>
      </c>
      <c r="H6" s="19">
        <v>0</v>
      </c>
      <c r="I6" s="18">
        <v>0</v>
      </c>
      <c r="J6" s="18">
        <f>G6+I6</f>
        <v>7825.5</v>
      </c>
      <c r="K6" s="18">
        <f>J6*100/1235464.65*671160.89/100</f>
        <v>4251.169424147425</v>
      </c>
      <c r="L6" s="18">
        <f>J6+K6</f>
        <v>12076.669424147425</v>
      </c>
      <c r="M6" s="8">
        <v>12076.669424147425</v>
      </c>
    </row>
    <row r="7" spans="1:13" ht="15" customHeight="1">
      <c r="A7" s="10">
        <v>170076</v>
      </c>
      <c r="B7" s="11" t="s">
        <v>38</v>
      </c>
      <c r="C7" s="16">
        <v>42005</v>
      </c>
      <c r="D7" s="17">
        <v>42369</v>
      </c>
      <c r="E7" s="10">
        <v>88.06</v>
      </c>
      <c r="F7" s="10">
        <v>128</v>
      </c>
      <c r="G7" s="18">
        <f>E7*F7</f>
        <v>11271.68</v>
      </c>
      <c r="H7" s="19">
        <v>2</v>
      </c>
      <c r="I7" s="18">
        <f>G7/2/12*H7</f>
        <v>939.3066666666667</v>
      </c>
      <c r="J7" s="18">
        <f aca="true" t="shared" si="0" ref="J7:J71">G7+I7</f>
        <v>12210.986666666668</v>
      </c>
      <c r="K7" s="18">
        <f aca="true" t="shared" si="1" ref="K7:K70">J7*100/1235464.65*671160.89/100</f>
        <v>6633.566309629446</v>
      </c>
      <c r="L7" s="18">
        <f aca="true" t="shared" si="2" ref="L7:L70">J7+K7</f>
        <v>18844.552976296112</v>
      </c>
      <c r="M7" s="8">
        <v>18844.552976296112</v>
      </c>
    </row>
    <row r="8" spans="1:13" ht="15" customHeight="1">
      <c r="A8" s="10">
        <v>183122</v>
      </c>
      <c r="B8" s="11" t="s">
        <v>81</v>
      </c>
      <c r="C8" s="16">
        <v>42005</v>
      </c>
      <c r="D8" s="17">
        <v>42369</v>
      </c>
      <c r="E8" s="10">
        <v>89.94</v>
      </c>
      <c r="F8" s="10">
        <v>128</v>
      </c>
      <c r="G8" s="18">
        <f>E8*F8</f>
        <v>11512.32</v>
      </c>
      <c r="H8" s="19">
        <v>0</v>
      </c>
      <c r="I8" s="18">
        <v>0</v>
      </c>
      <c r="J8" s="18">
        <f t="shared" si="0"/>
        <v>11512.32</v>
      </c>
      <c r="K8" s="18">
        <f t="shared" si="1"/>
        <v>6254.018629480657</v>
      </c>
      <c r="L8" s="18">
        <f t="shared" si="2"/>
        <v>17766.338629480655</v>
      </c>
      <c r="M8" s="8">
        <v>17766.338629480655</v>
      </c>
    </row>
    <row r="9" spans="1:13" ht="15" customHeight="1">
      <c r="A9" s="10">
        <v>170107</v>
      </c>
      <c r="B9" s="11" t="s">
        <v>59</v>
      </c>
      <c r="C9" s="16">
        <v>42005</v>
      </c>
      <c r="D9" s="17">
        <v>42369</v>
      </c>
      <c r="E9" s="10">
        <v>58.19</v>
      </c>
      <c r="F9" s="10">
        <v>63</v>
      </c>
      <c r="G9" s="18">
        <f>E9*F9</f>
        <v>3665.97</v>
      </c>
      <c r="H9" s="19">
        <v>0</v>
      </c>
      <c r="I9" s="18">
        <v>0</v>
      </c>
      <c r="J9" s="18">
        <f t="shared" si="0"/>
        <v>3665.97</v>
      </c>
      <c r="K9" s="18">
        <f t="shared" si="1"/>
        <v>1991.5225319585634</v>
      </c>
      <c r="L9" s="18">
        <f t="shared" si="2"/>
        <v>5657.492531958564</v>
      </c>
      <c r="M9" s="8">
        <v>5657.492531958564</v>
      </c>
    </row>
    <row r="10" spans="1:13" ht="15" customHeight="1">
      <c r="A10" s="10">
        <v>170078</v>
      </c>
      <c r="B10" s="11" t="s">
        <v>39</v>
      </c>
      <c r="C10" s="16">
        <v>42005</v>
      </c>
      <c r="D10" s="17">
        <v>42369</v>
      </c>
      <c r="E10" s="10">
        <v>90.06</v>
      </c>
      <c r="F10" s="10">
        <v>90</v>
      </c>
      <c r="G10" s="18">
        <f>E10*F10</f>
        <v>8105.400000000001</v>
      </c>
      <c r="H10" s="19">
        <v>0</v>
      </c>
      <c r="I10" s="18">
        <v>0</v>
      </c>
      <c r="J10" s="18">
        <f t="shared" si="0"/>
        <v>8105.400000000001</v>
      </c>
      <c r="K10" s="18">
        <f t="shared" si="1"/>
        <v>4403.223902687949</v>
      </c>
      <c r="L10" s="18">
        <f t="shared" si="2"/>
        <v>12508.623902687948</v>
      </c>
      <c r="M10" s="8">
        <v>12508.623902687948</v>
      </c>
    </row>
    <row r="11" spans="1:13" ht="15" customHeight="1">
      <c r="A11" s="10">
        <v>170059</v>
      </c>
      <c r="B11" s="11" t="s">
        <v>22</v>
      </c>
      <c r="C11" s="16">
        <v>42005</v>
      </c>
      <c r="D11" s="17">
        <v>42144</v>
      </c>
      <c r="E11" s="10">
        <v>89.28</v>
      </c>
      <c r="F11" s="10">
        <v>90</v>
      </c>
      <c r="G11" s="18">
        <f>E11*F11/12*5</f>
        <v>3348</v>
      </c>
      <c r="H11" s="19">
        <v>0</v>
      </c>
      <c r="I11" s="18">
        <v>0</v>
      </c>
      <c r="J11" s="18">
        <f t="shared" si="0"/>
        <v>3348</v>
      </c>
      <c r="K11" s="18">
        <f t="shared" si="1"/>
        <v>1818.7866886519173</v>
      </c>
      <c r="L11" s="18">
        <f t="shared" si="2"/>
        <v>5166.786688651917</v>
      </c>
      <c r="M11" s="8">
        <v>5166.786688651917</v>
      </c>
    </row>
    <row r="12" spans="1:13" ht="15" customHeight="1">
      <c r="A12" s="10">
        <v>170059</v>
      </c>
      <c r="B12" s="11" t="s">
        <v>22</v>
      </c>
      <c r="C12" s="16">
        <v>42145</v>
      </c>
      <c r="D12" s="17">
        <v>42369</v>
      </c>
      <c r="E12" s="10">
        <v>88.69</v>
      </c>
      <c r="F12" s="10">
        <v>128</v>
      </c>
      <c r="G12" s="18">
        <f>E12*F12/12*7</f>
        <v>6622.1866666666665</v>
      </c>
      <c r="H12" s="19">
        <v>5</v>
      </c>
      <c r="I12" s="18">
        <f>G12/2/12*H12</f>
        <v>1379.622222222222</v>
      </c>
      <c r="J12" s="18">
        <f>G12+I12</f>
        <v>8001.808888888889</v>
      </c>
      <c r="K12" s="18">
        <f t="shared" si="1"/>
        <v>4346.948474387008</v>
      </c>
      <c r="L12" s="18">
        <f t="shared" si="2"/>
        <v>12348.757363275898</v>
      </c>
      <c r="M12" s="8">
        <v>12348.757363275898</v>
      </c>
    </row>
    <row r="13" spans="1:13" ht="15" customHeight="1">
      <c r="A13" s="10">
        <v>170106</v>
      </c>
      <c r="B13" s="11" t="s">
        <v>58</v>
      </c>
      <c r="C13" s="16">
        <v>42005</v>
      </c>
      <c r="D13" s="17">
        <v>42369</v>
      </c>
      <c r="E13" s="10">
        <v>86.53</v>
      </c>
      <c r="F13" s="10">
        <v>90</v>
      </c>
      <c r="G13" s="18">
        <f>E13*F13</f>
        <v>7787.7</v>
      </c>
      <c r="H13" s="19">
        <v>0</v>
      </c>
      <c r="I13" s="18">
        <v>0</v>
      </c>
      <c r="J13" s="18">
        <f t="shared" si="0"/>
        <v>7787.7</v>
      </c>
      <c r="K13" s="18">
        <f t="shared" si="1"/>
        <v>4230.6347357271625</v>
      </c>
      <c r="L13" s="18">
        <f t="shared" si="2"/>
        <v>12018.334735727163</v>
      </c>
      <c r="M13" s="8">
        <v>12018.334735727163</v>
      </c>
    </row>
    <row r="14" spans="1:13" ht="15" customHeight="1">
      <c r="A14" s="10">
        <v>170065</v>
      </c>
      <c r="B14" s="11" t="s">
        <v>27</v>
      </c>
      <c r="C14" s="16">
        <v>42005</v>
      </c>
      <c r="D14" s="17">
        <v>42369</v>
      </c>
      <c r="E14" s="10">
        <v>89.06</v>
      </c>
      <c r="F14" s="10">
        <v>128</v>
      </c>
      <c r="G14" s="18">
        <f>E14*F14</f>
        <v>11399.68</v>
      </c>
      <c r="H14" s="19">
        <v>12</v>
      </c>
      <c r="I14" s="18">
        <f>G14/2/12*H14</f>
        <v>5699.84</v>
      </c>
      <c r="J14" s="18">
        <f t="shared" si="0"/>
        <v>17099.52</v>
      </c>
      <c r="K14" s="18">
        <f t="shared" si="1"/>
        <v>9289.241146456761</v>
      </c>
      <c r="L14" s="18">
        <f t="shared" si="2"/>
        <v>26388.76114645676</v>
      </c>
      <c r="M14" s="8">
        <v>26388.76114645676</v>
      </c>
    </row>
    <row r="15" spans="1:13" ht="15" customHeight="1">
      <c r="A15" s="10">
        <v>170055</v>
      </c>
      <c r="B15" s="11" t="s">
        <v>18</v>
      </c>
      <c r="C15" s="16">
        <v>42005</v>
      </c>
      <c r="D15" s="17">
        <v>42369</v>
      </c>
      <c r="E15" s="10">
        <v>86.82</v>
      </c>
      <c r="F15" s="10">
        <v>90</v>
      </c>
      <c r="G15" s="18">
        <f>E15*F15</f>
        <v>7813.799999999999</v>
      </c>
      <c r="H15" s="19">
        <v>0</v>
      </c>
      <c r="I15" s="18">
        <v>0</v>
      </c>
      <c r="J15" s="18">
        <f t="shared" si="0"/>
        <v>7813.799999999999</v>
      </c>
      <c r="K15" s="18">
        <f t="shared" si="1"/>
        <v>4244.8134491602</v>
      </c>
      <c r="L15" s="18">
        <f t="shared" si="2"/>
        <v>12058.613449160199</v>
      </c>
      <c r="M15" s="8">
        <v>12058.613449160199</v>
      </c>
    </row>
    <row r="16" spans="1:13" ht="15" customHeight="1">
      <c r="A16" s="10">
        <v>65107</v>
      </c>
      <c r="B16" s="11" t="s">
        <v>2</v>
      </c>
      <c r="C16" s="16">
        <v>42005</v>
      </c>
      <c r="D16" s="17">
        <v>42369</v>
      </c>
      <c r="E16" s="10">
        <v>89.43</v>
      </c>
      <c r="F16" s="10">
        <v>90</v>
      </c>
      <c r="G16" s="18">
        <f>E16*F16</f>
        <v>8048.700000000001</v>
      </c>
      <c r="H16" s="19">
        <v>0</v>
      </c>
      <c r="I16" s="18">
        <v>0</v>
      </c>
      <c r="J16" s="18">
        <f t="shared" si="0"/>
        <v>8048.700000000001</v>
      </c>
      <c r="K16" s="18">
        <f t="shared" si="1"/>
        <v>4372.421870057554</v>
      </c>
      <c r="L16" s="18">
        <f t="shared" si="2"/>
        <v>12421.121870057555</v>
      </c>
      <c r="M16" s="8">
        <v>12421.121870057555</v>
      </c>
    </row>
    <row r="17" spans="1:13" ht="15" customHeight="1">
      <c r="A17" s="10">
        <v>170105</v>
      </c>
      <c r="B17" s="11" t="s">
        <v>57</v>
      </c>
      <c r="C17" s="16">
        <v>42005</v>
      </c>
      <c r="D17" s="17">
        <v>42369</v>
      </c>
      <c r="E17" s="10">
        <v>90.75</v>
      </c>
      <c r="F17" s="10">
        <v>90</v>
      </c>
      <c r="G17" s="18">
        <f>E17*F17</f>
        <v>8167.5</v>
      </c>
      <c r="H17" s="19">
        <v>0</v>
      </c>
      <c r="I17" s="18">
        <v>0</v>
      </c>
      <c r="J17" s="18">
        <f t="shared" si="0"/>
        <v>8167.5</v>
      </c>
      <c r="K17" s="18">
        <f t="shared" si="1"/>
        <v>4436.959462235524</v>
      </c>
      <c r="L17" s="18">
        <f t="shared" si="2"/>
        <v>12604.459462235525</v>
      </c>
      <c r="M17" s="8">
        <v>12604.459462235525</v>
      </c>
    </row>
    <row r="18" spans="1:13" ht="15" customHeight="1">
      <c r="A18" s="10">
        <v>65293</v>
      </c>
      <c r="B18" s="11" t="s">
        <v>6</v>
      </c>
      <c r="C18" s="16">
        <v>42005</v>
      </c>
      <c r="D18" s="17">
        <v>42255</v>
      </c>
      <c r="E18" s="10">
        <v>78.82</v>
      </c>
      <c r="F18" s="10">
        <v>63</v>
      </c>
      <c r="G18" s="18">
        <f>E18*F18/12*8</f>
        <v>3310.44</v>
      </c>
      <c r="H18" s="19">
        <v>1.5</v>
      </c>
      <c r="I18" s="18">
        <f>G18/2/12*H18</f>
        <v>206.9025</v>
      </c>
      <c r="J18" s="18">
        <f t="shared" si="0"/>
        <v>3517.3425</v>
      </c>
      <c r="K18" s="18">
        <f t="shared" si="1"/>
        <v>1910.78127790611</v>
      </c>
      <c r="L18" s="18">
        <f t="shared" si="2"/>
        <v>5428.12377790611</v>
      </c>
      <c r="M18" s="8">
        <v>5428.12377790611</v>
      </c>
    </row>
    <row r="19" spans="1:13" ht="15" customHeight="1">
      <c r="A19" s="10">
        <v>65293</v>
      </c>
      <c r="B19" s="11" t="s">
        <v>6</v>
      </c>
      <c r="C19" s="16">
        <v>42256</v>
      </c>
      <c r="D19" s="17">
        <v>42369</v>
      </c>
      <c r="E19" s="10">
        <v>78.29</v>
      </c>
      <c r="F19" s="10">
        <v>90</v>
      </c>
      <c r="G19" s="18">
        <f>E19*F19/12*4</f>
        <v>2348.7000000000003</v>
      </c>
      <c r="H19" s="19">
        <v>2</v>
      </c>
      <c r="I19" s="18">
        <f>G19/2/12*H19</f>
        <v>195.72500000000002</v>
      </c>
      <c r="J19" s="18">
        <f>G19+I19</f>
        <v>2544.425</v>
      </c>
      <c r="K19" s="18">
        <f t="shared" si="1"/>
        <v>1382.2480048605603</v>
      </c>
      <c r="L19" s="18">
        <f t="shared" si="2"/>
        <v>3926.6730048605605</v>
      </c>
      <c r="M19" s="8">
        <v>3926.6730048605605</v>
      </c>
    </row>
    <row r="20" spans="1:13" ht="15" customHeight="1">
      <c r="A20" s="10">
        <v>170074</v>
      </c>
      <c r="B20" s="11" t="s">
        <v>36</v>
      </c>
      <c r="C20" s="16">
        <v>42005</v>
      </c>
      <c r="D20" s="17">
        <v>42369</v>
      </c>
      <c r="E20" s="10">
        <v>89.45</v>
      </c>
      <c r="F20" s="10">
        <v>90</v>
      </c>
      <c r="G20" s="18">
        <f aca="true" t="shared" si="3" ref="G20:G26">E20*F20</f>
        <v>8050.5</v>
      </c>
      <c r="H20" s="19">
        <v>0</v>
      </c>
      <c r="I20" s="18">
        <v>0</v>
      </c>
      <c r="J20" s="18">
        <f t="shared" si="0"/>
        <v>8050.5</v>
      </c>
      <c r="K20" s="18">
        <f t="shared" si="1"/>
        <v>4373.39971236328</v>
      </c>
      <c r="L20" s="18">
        <f t="shared" si="2"/>
        <v>12423.89971236328</v>
      </c>
      <c r="M20" s="8">
        <v>12423.89971236328</v>
      </c>
    </row>
    <row r="21" spans="1:13" ht="15" customHeight="1">
      <c r="A21" s="10">
        <v>170056</v>
      </c>
      <c r="B21" s="11" t="s">
        <v>19</v>
      </c>
      <c r="C21" s="16">
        <v>42005</v>
      </c>
      <c r="D21" s="17">
        <v>42369</v>
      </c>
      <c r="E21" s="10">
        <v>88.54</v>
      </c>
      <c r="F21" s="10">
        <v>90</v>
      </c>
      <c r="G21" s="18">
        <f t="shared" si="3"/>
        <v>7968.6</v>
      </c>
      <c r="H21" s="19">
        <v>12</v>
      </c>
      <c r="I21" s="18">
        <f>G21/2/12*H21</f>
        <v>3984.3</v>
      </c>
      <c r="J21" s="18">
        <f t="shared" si="0"/>
        <v>11952.900000000001</v>
      </c>
      <c r="K21" s="18">
        <f t="shared" si="1"/>
        <v>6493.361831179064</v>
      </c>
      <c r="L21" s="18">
        <f t="shared" si="2"/>
        <v>18446.261831179065</v>
      </c>
      <c r="M21" s="8">
        <v>18446.261831179065</v>
      </c>
    </row>
    <row r="22" spans="1:13" ht="15" customHeight="1">
      <c r="A22" s="10">
        <v>880048</v>
      </c>
      <c r="B22" s="11" t="s">
        <v>128</v>
      </c>
      <c r="C22" s="16">
        <v>42005</v>
      </c>
      <c r="D22" s="17">
        <v>42369</v>
      </c>
      <c r="E22" s="10">
        <v>92.13</v>
      </c>
      <c r="F22" s="10">
        <v>90</v>
      </c>
      <c r="G22" s="18">
        <f t="shared" si="3"/>
        <v>8291.699999999999</v>
      </c>
      <c r="H22" s="19">
        <v>0</v>
      </c>
      <c r="I22" s="18">
        <v>0</v>
      </c>
      <c r="J22" s="18">
        <f t="shared" si="0"/>
        <v>8291.699999999999</v>
      </c>
      <c r="K22" s="18">
        <f t="shared" si="1"/>
        <v>4504.4305813306755</v>
      </c>
      <c r="L22" s="18">
        <f t="shared" si="2"/>
        <v>12796.130581330675</v>
      </c>
      <c r="M22" s="8">
        <v>12796.130581330675</v>
      </c>
    </row>
    <row r="23" spans="1:13" ht="15" customHeight="1">
      <c r="A23" s="10">
        <v>170115</v>
      </c>
      <c r="B23" s="11" t="s">
        <v>67</v>
      </c>
      <c r="C23" s="16">
        <v>42005</v>
      </c>
      <c r="D23" s="17">
        <v>42369</v>
      </c>
      <c r="E23" s="10">
        <v>83.25</v>
      </c>
      <c r="F23" s="10">
        <v>63</v>
      </c>
      <c r="G23" s="18">
        <f t="shared" si="3"/>
        <v>5244.75</v>
      </c>
      <c r="H23" s="19">
        <v>0</v>
      </c>
      <c r="I23" s="18">
        <v>0</v>
      </c>
      <c r="J23" s="18">
        <f t="shared" si="0"/>
        <v>5244.75</v>
      </c>
      <c r="K23" s="18">
        <f t="shared" si="1"/>
        <v>2849.1880183115723</v>
      </c>
      <c r="L23" s="18">
        <f t="shared" si="2"/>
        <v>8093.938018311572</v>
      </c>
      <c r="M23" s="8">
        <v>8093.938018311572</v>
      </c>
    </row>
    <row r="24" spans="1:13" ht="15" customHeight="1">
      <c r="A24" s="10">
        <v>65036</v>
      </c>
      <c r="B24" s="11" t="s">
        <v>0</v>
      </c>
      <c r="C24" s="16">
        <v>42005</v>
      </c>
      <c r="D24" s="17">
        <v>42369</v>
      </c>
      <c r="E24" s="10">
        <v>88.37</v>
      </c>
      <c r="F24" s="10">
        <v>128</v>
      </c>
      <c r="G24" s="18">
        <f t="shared" si="3"/>
        <v>11311.36</v>
      </c>
      <c r="H24" s="19">
        <v>7</v>
      </c>
      <c r="I24" s="18">
        <f>G24/2/12*H24</f>
        <v>3299.1466666666665</v>
      </c>
      <c r="J24" s="18">
        <f t="shared" si="0"/>
        <v>14610.506666666668</v>
      </c>
      <c r="K24" s="18">
        <f t="shared" si="1"/>
        <v>7937.095292650368</v>
      </c>
      <c r="L24" s="18">
        <f t="shared" si="2"/>
        <v>22547.601959317035</v>
      </c>
      <c r="M24" s="8">
        <v>22547.601959317035</v>
      </c>
    </row>
    <row r="25" spans="1:13" ht="15" customHeight="1">
      <c r="A25" s="10">
        <v>170125</v>
      </c>
      <c r="B25" s="11" t="s">
        <v>77</v>
      </c>
      <c r="C25" s="16">
        <v>42005</v>
      </c>
      <c r="D25" s="17">
        <v>42369</v>
      </c>
      <c r="E25" s="10">
        <v>87.41</v>
      </c>
      <c r="F25" s="10">
        <v>90</v>
      </c>
      <c r="G25" s="18">
        <f t="shared" si="3"/>
        <v>7866.9</v>
      </c>
      <c r="H25" s="19">
        <v>2</v>
      </c>
      <c r="I25" s="18">
        <f>G25/2/12*H25</f>
        <v>655.5749999999999</v>
      </c>
      <c r="J25" s="18">
        <f t="shared" si="0"/>
        <v>8522.475</v>
      </c>
      <c r="K25" s="18">
        <f t="shared" si="1"/>
        <v>4629.798113610737</v>
      </c>
      <c r="L25" s="18">
        <f t="shared" si="2"/>
        <v>13152.273113610738</v>
      </c>
      <c r="M25" s="8">
        <v>13152.273113610738</v>
      </c>
    </row>
    <row r="26" spans="1:13" ht="15" customHeight="1">
      <c r="A26" s="10">
        <v>170086</v>
      </c>
      <c r="B26" s="11" t="s">
        <v>45</v>
      </c>
      <c r="C26" s="16">
        <v>42005</v>
      </c>
      <c r="D26" s="17">
        <v>42369</v>
      </c>
      <c r="E26" s="10">
        <v>89.02</v>
      </c>
      <c r="F26" s="10">
        <v>128</v>
      </c>
      <c r="G26" s="18">
        <f t="shared" si="3"/>
        <v>11394.56</v>
      </c>
      <c r="H26" s="19">
        <v>5</v>
      </c>
      <c r="I26" s="18">
        <f>G26/2/12*H26</f>
        <v>2373.866666666667</v>
      </c>
      <c r="J26" s="18">
        <f t="shared" si="0"/>
        <v>13768.426666666666</v>
      </c>
      <c r="K26" s="18">
        <f t="shared" si="1"/>
        <v>7479.638932202336</v>
      </c>
      <c r="L26" s="18">
        <f t="shared" si="2"/>
        <v>21248.065598869</v>
      </c>
      <c r="M26" s="8">
        <v>21248.065598869</v>
      </c>
    </row>
    <row r="27" spans="1:13" ht="15" customHeight="1">
      <c r="A27" s="10">
        <v>170057</v>
      </c>
      <c r="B27" s="11" t="s">
        <v>20</v>
      </c>
      <c r="C27" s="16">
        <v>42005</v>
      </c>
      <c r="D27" s="17">
        <v>42216</v>
      </c>
      <c r="E27" s="10">
        <v>80.12</v>
      </c>
      <c r="F27" s="10">
        <v>63</v>
      </c>
      <c r="G27" s="18">
        <f>E27*F27/12*7</f>
        <v>2944.4100000000003</v>
      </c>
      <c r="H27" s="19">
        <v>0</v>
      </c>
      <c r="I27" s="18">
        <v>0</v>
      </c>
      <c r="J27" s="18">
        <f t="shared" si="0"/>
        <v>2944.4100000000003</v>
      </c>
      <c r="K27" s="18">
        <f t="shared" si="1"/>
        <v>1599.538146336199</v>
      </c>
      <c r="L27" s="18">
        <f t="shared" si="2"/>
        <v>4543.948146336199</v>
      </c>
      <c r="M27" s="8">
        <v>4543.948146336199</v>
      </c>
    </row>
    <row r="28" spans="1:13" ht="15" customHeight="1">
      <c r="A28" s="10">
        <v>170066</v>
      </c>
      <c r="B28" s="11" t="s">
        <v>28</v>
      </c>
      <c r="C28" s="16">
        <v>42005</v>
      </c>
      <c r="D28" s="17">
        <v>42369</v>
      </c>
      <c r="E28" s="10">
        <v>0</v>
      </c>
      <c r="F28" s="10">
        <v>0</v>
      </c>
      <c r="G28" s="18">
        <f aca="true" t="shared" si="4" ref="G28:G35">E28*F28</f>
        <v>0</v>
      </c>
      <c r="H28" s="19">
        <v>0</v>
      </c>
      <c r="I28" s="18">
        <v>0</v>
      </c>
      <c r="J28" s="18">
        <f t="shared" si="0"/>
        <v>0</v>
      </c>
      <c r="K28" s="18">
        <f t="shared" si="1"/>
        <v>0</v>
      </c>
      <c r="L28" s="18">
        <f t="shared" si="2"/>
        <v>0</v>
      </c>
      <c r="M28" s="8">
        <v>0</v>
      </c>
    </row>
    <row r="29" spans="1:13" ht="15" customHeight="1">
      <c r="A29" s="10">
        <v>112001</v>
      </c>
      <c r="B29" s="11" t="s">
        <v>9</v>
      </c>
      <c r="C29" s="16">
        <v>42005</v>
      </c>
      <c r="D29" s="17">
        <v>42369</v>
      </c>
      <c r="E29" s="10">
        <v>57.04</v>
      </c>
      <c r="F29" s="10">
        <v>63</v>
      </c>
      <c r="G29" s="18">
        <f t="shared" si="4"/>
        <v>3593.52</v>
      </c>
      <c r="H29" s="19">
        <v>0</v>
      </c>
      <c r="I29" s="18">
        <v>0</v>
      </c>
      <c r="J29" s="18">
        <f t="shared" si="0"/>
        <v>3593.52</v>
      </c>
      <c r="K29" s="18">
        <f t="shared" si="1"/>
        <v>1952.164379153058</v>
      </c>
      <c r="L29" s="18">
        <f t="shared" si="2"/>
        <v>5545.684379153058</v>
      </c>
      <c r="M29" s="8">
        <v>5545.684379153058</v>
      </c>
    </row>
    <row r="30" spans="1:13" ht="15" customHeight="1">
      <c r="A30" s="10">
        <v>183187</v>
      </c>
      <c r="B30" s="11" t="s">
        <v>82</v>
      </c>
      <c r="C30" s="16">
        <v>42005</v>
      </c>
      <c r="D30" s="17">
        <v>42369</v>
      </c>
      <c r="E30" s="10">
        <v>84.62</v>
      </c>
      <c r="F30" s="10">
        <v>63</v>
      </c>
      <c r="G30" s="18">
        <f t="shared" si="4"/>
        <v>5331.06</v>
      </c>
      <c r="H30" s="19">
        <v>0</v>
      </c>
      <c r="I30" s="18">
        <v>0</v>
      </c>
      <c r="J30" s="18">
        <f t="shared" si="0"/>
        <v>5331.06</v>
      </c>
      <c r="K30" s="18">
        <f t="shared" si="1"/>
        <v>2896.075556871174</v>
      </c>
      <c r="L30" s="18">
        <f t="shared" si="2"/>
        <v>8227.135556871173</v>
      </c>
      <c r="M30" s="8">
        <v>8227.135556871173</v>
      </c>
    </row>
    <row r="31" spans="1:13" ht="15" customHeight="1">
      <c r="A31" s="10">
        <v>170096</v>
      </c>
      <c r="B31" s="11" t="s">
        <v>51</v>
      </c>
      <c r="C31" s="16">
        <v>42005</v>
      </c>
      <c r="D31" s="17">
        <v>42369</v>
      </c>
      <c r="E31" s="10">
        <v>61.72</v>
      </c>
      <c r="F31" s="10">
        <v>63</v>
      </c>
      <c r="G31" s="18">
        <f t="shared" si="4"/>
        <v>3888.36</v>
      </c>
      <c r="H31" s="19">
        <v>0</v>
      </c>
      <c r="I31" s="18">
        <v>0</v>
      </c>
      <c r="J31" s="18">
        <f t="shared" si="0"/>
        <v>3888.36</v>
      </c>
      <c r="K31" s="18">
        <f t="shared" si="1"/>
        <v>2112.334948831114</v>
      </c>
      <c r="L31" s="18">
        <f t="shared" si="2"/>
        <v>6000.694948831115</v>
      </c>
      <c r="M31" s="8">
        <v>6000.694948831115</v>
      </c>
    </row>
    <row r="32" spans="1:13" ht="15" customHeight="1">
      <c r="A32" s="10">
        <v>170067</v>
      </c>
      <c r="B32" s="11" t="s">
        <v>29</v>
      </c>
      <c r="C32" s="16">
        <v>42005</v>
      </c>
      <c r="D32" s="17">
        <v>42369</v>
      </c>
      <c r="E32" s="10">
        <v>87.25</v>
      </c>
      <c r="F32" s="10">
        <v>90</v>
      </c>
      <c r="G32" s="18">
        <f t="shared" si="4"/>
        <v>7852.5</v>
      </c>
      <c r="H32" s="19">
        <v>0</v>
      </c>
      <c r="I32" s="18">
        <v>0</v>
      </c>
      <c r="J32" s="18">
        <f t="shared" si="0"/>
        <v>7852.5</v>
      </c>
      <c r="K32" s="18">
        <f t="shared" si="1"/>
        <v>4265.837058733328</v>
      </c>
      <c r="L32" s="18">
        <f t="shared" si="2"/>
        <v>12118.337058733328</v>
      </c>
      <c r="M32" s="8">
        <v>12118.337058733328</v>
      </c>
    </row>
    <row r="33" spans="1:13" ht="15" customHeight="1">
      <c r="A33" s="10">
        <v>170116</v>
      </c>
      <c r="B33" s="11" t="s">
        <v>68</v>
      </c>
      <c r="C33" s="16">
        <v>42005</v>
      </c>
      <c r="D33" s="17">
        <v>42369</v>
      </c>
      <c r="E33" s="10">
        <v>89.88</v>
      </c>
      <c r="F33" s="10">
        <v>90</v>
      </c>
      <c r="G33" s="18">
        <f t="shared" si="4"/>
        <v>8089.2</v>
      </c>
      <c r="H33" s="19">
        <v>0</v>
      </c>
      <c r="I33" s="18">
        <v>0</v>
      </c>
      <c r="J33" s="18">
        <f t="shared" si="0"/>
        <v>8089.2</v>
      </c>
      <c r="K33" s="18">
        <f t="shared" si="1"/>
        <v>4394.423321936407</v>
      </c>
      <c r="L33" s="18">
        <f t="shared" si="2"/>
        <v>12483.623321936408</v>
      </c>
      <c r="M33" s="8">
        <v>12483.623321936408</v>
      </c>
    </row>
    <row r="34" spans="1:13" ht="15" customHeight="1">
      <c r="A34" s="10">
        <v>287582</v>
      </c>
      <c r="B34" s="11" t="s">
        <v>91</v>
      </c>
      <c r="C34" s="16">
        <v>42005</v>
      </c>
      <c r="D34" s="17">
        <v>42369</v>
      </c>
      <c r="E34" s="10">
        <v>91.25</v>
      </c>
      <c r="F34" s="10">
        <v>90</v>
      </c>
      <c r="G34" s="18">
        <f t="shared" si="4"/>
        <v>8212.5</v>
      </c>
      <c r="H34" s="19">
        <v>10</v>
      </c>
      <c r="I34" s="18">
        <f>G34/2/12*H34</f>
        <v>3421.875</v>
      </c>
      <c r="J34" s="18">
        <f t="shared" si="0"/>
        <v>11634.375</v>
      </c>
      <c r="K34" s="18">
        <f t="shared" si="1"/>
        <v>6320.324486494818</v>
      </c>
      <c r="L34" s="18">
        <f t="shared" si="2"/>
        <v>17954.699486494817</v>
      </c>
      <c r="M34" s="8">
        <v>17954.699486494817</v>
      </c>
    </row>
    <row r="35" spans="1:13" ht="15" customHeight="1">
      <c r="A35" s="10">
        <v>170122</v>
      </c>
      <c r="B35" s="11" t="s">
        <v>74</v>
      </c>
      <c r="C35" s="16">
        <v>42005</v>
      </c>
      <c r="D35" s="17">
        <v>42369</v>
      </c>
      <c r="E35" s="10">
        <v>85.38</v>
      </c>
      <c r="F35" s="10">
        <v>63</v>
      </c>
      <c r="G35" s="18">
        <f t="shared" si="4"/>
        <v>5378.94</v>
      </c>
      <c r="H35" s="19">
        <v>12</v>
      </c>
      <c r="I35" s="18">
        <f>G35/2/12*H35</f>
        <v>2689.47</v>
      </c>
      <c r="J35" s="18">
        <f t="shared" si="0"/>
        <v>8068.41</v>
      </c>
      <c r="K35" s="18">
        <f t="shared" si="1"/>
        <v>4383.129243305262</v>
      </c>
      <c r="L35" s="18">
        <f t="shared" si="2"/>
        <v>12451.539243305262</v>
      </c>
      <c r="M35" s="8">
        <v>12451.539243305262</v>
      </c>
    </row>
    <row r="36" spans="1:13" ht="15" customHeight="1">
      <c r="A36" s="10">
        <v>170068</v>
      </c>
      <c r="B36" s="11" t="s">
        <v>30</v>
      </c>
      <c r="C36" s="16">
        <v>42005</v>
      </c>
      <c r="D36" s="17">
        <v>42337</v>
      </c>
      <c r="E36" s="10">
        <v>90.81</v>
      </c>
      <c r="F36" s="10">
        <v>90</v>
      </c>
      <c r="G36" s="18">
        <f>E36*F36/12*11</f>
        <v>7491.825000000001</v>
      </c>
      <c r="H36" s="19">
        <v>0</v>
      </c>
      <c r="I36" s="18">
        <v>0</v>
      </c>
      <c r="J36" s="18">
        <f>G36+I36</f>
        <v>7491.825000000001</v>
      </c>
      <c r="K36" s="18">
        <f t="shared" si="1"/>
        <v>4069.901906723313</v>
      </c>
      <c r="L36" s="18">
        <f t="shared" si="2"/>
        <v>11561.726906723314</v>
      </c>
      <c r="M36" s="8">
        <v>11561.726906723314</v>
      </c>
    </row>
    <row r="37" spans="1:13" ht="15" customHeight="1">
      <c r="A37" s="10">
        <v>170068</v>
      </c>
      <c r="B37" s="11" t="s">
        <v>30</v>
      </c>
      <c r="C37" s="16">
        <v>42338</v>
      </c>
      <c r="D37" s="17">
        <v>42369</v>
      </c>
      <c r="E37" s="10">
        <v>90.06</v>
      </c>
      <c r="F37" s="10">
        <v>128</v>
      </c>
      <c r="G37" s="18">
        <f>E37*F37/12*1</f>
        <v>960.64</v>
      </c>
      <c r="H37" s="19">
        <v>0</v>
      </c>
      <c r="I37" s="18">
        <v>0</v>
      </c>
      <c r="J37" s="18">
        <f t="shared" si="0"/>
        <v>960.64</v>
      </c>
      <c r="K37" s="18">
        <f t="shared" si="1"/>
        <v>521.863573651905</v>
      </c>
      <c r="L37" s="18">
        <f t="shared" si="2"/>
        <v>1482.5035736519048</v>
      </c>
      <c r="M37" s="8">
        <v>1482.5035736519048</v>
      </c>
    </row>
    <row r="38" spans="1:13" ht="15" customHeight="1">
      <c r="A38" s="10">
        <v>181564</v>
      </c>
      <c r="B38" s="11" t="s">
        <v>80</v>
      </c>
      <c r="C38" s="16">
        <v>42005</v>
      </c>
      <c r="D38" s="17">
        <v>42369</v>
      </c>
      <c r="E38" s="10">
        <v>89.14</v>
      </c>
      <c r="F38" s="10">
        <v>90</v>
      </c>
      <c r="G38" s="18">
        <f aca="true" t="shared" si="5" ref="G38:G47">E38*F38</f>
        <v>8022.6</v>
      </c>
      <c r="H38" s="19">
        <v>0</v>
      </c>
      <c r="I38" s="18">
        <v>0</v>
      </c>
      <c r="J38" s="18">
        <f t="shared" si="0"/>
        <v>8022.6</v>
      </c>
      <c r="K38" s="18">
        <f t="shared" si="1"/>
        <v>4358.243156624514</v>
      </c>
      <c r="L38" s="18">
        <f t="shared" si="2"/>
        <v>12380.843156624514</v>
      </c>
      <c r="M38" s="8">
        <v>12380.843156624514</v>
      </c>
    </row>
    <row r="39" spans="1:13" ht="15" customHeight="1">
      <c r="A39" s="10">
        <v>287561</v>
      </c>
      <c r="B39" s="11" t="s">
        <v>89</v>
      </c>
      <c r="C39" s="16">
        <v>42005</v>
      </c>
      <c r="D39" s="17">
        <v>42369</v>
      </c>
      <c r="E39" s="10">
        <v>92</v>
      </c>
      <c r="F39" s="10">
        <v>128</v>
      </c>
      <c r="G39" s="18">
        <f t="shared" si="5"/>
        <v>11776</v>
      </c>
      <c r="H39" s="19">
        <v>0</v>
      </c>
      <c r="I39" s="18">
        <v>0</v>
      </c>
      <c r="J39" s="18">
        <f t="shared" si="0"/>
        <v>11776</v>
      </c>
      <c r="K39" s="18">
        <f t="shared" si="1"/>
        <v>6397.261662355132</v>
      </c>
      <c r="L39" s="18">
        <f t="shared" si="2"/>
        <v>18173.261662355133</v>
      </c>
      <c r="M39" s="8">
        <v>18173.261662355133</v>
      </c>
    </row>
    <row r="40" spans="1:13" ht="15" customHeight="1">
      <c r="A40" s="10">
        <v>288733</v>
      </c>
      <c r="B40" s="11" t="s">
        <v>105</v>
      </c>
      <c r="C40" s="16">
        <v>42005</v>
      </c>
      <c r="D40" s="17">
        <v>42369</v>
      </c>
      <c r="E40" s="10">
        <v>86.69</v>
      </c>
      <c r="F40" s="10">
        <v>90</v>
      </c>
      <c r="G40" s="18">
        <f t="shared" si="5"/>
        <v>7802.099999999999</v>
      </c>
      <c r="H40" s="19">
        <v>0</v>
      </c>
      <c r="I40" s="18">
        <v>0</v>
      </c>
      <c r="J40" s="18">
        <f t="shared" si="0"/>
        <v>7802.099999999999</v>
      </c>
      <c r="K40" s="18">
        <f t="shared" si="1"/>
        <v>4238.457474172977</v>
      </c>
      <c r="L40" s="18">
        <f t="shared" si="2"/>
        <v>12040.557474172976</v>
      </c>
      <c r="M40" s="8">
        <v>12040.557474172976</v>
      </c>
    </row>
    <row r="41" spans="1:13" ht="15" customHeight="1">
      <c r="A41" s="10">
        <v>289165</v>
      </c>
      <c r="B41" s="11" t="s">
        <v>109</v>
      </c>
      <c r="C41" s="16">
        <v>42005</v>
      </c>
      <c r="D41" s="17">
        <v>42369</v>
      </c>
      <c r="E41" s="10">
        <v>87.49</v>
      </c>
      <c r="F41" s="10">
        <v>128</v>
      </c>
      <c r="G41" s="18">
        <f t="shared" si="5"/>
        <v>11198.72</v>
      </c>
      <c r="H41" s="19">
        <v>6</v>
      </c>
      <c r="I41" s="18">
        <f>G41/2/12*H41</f>
        <v>2799.68</v>
      </c>
      <c r="J41" s="18">
        <f t="shared" si="0"/>
        <v>13998.4</v>
      </c>
      <c r="K41" s="18">
        <f t="shared" si="1"/>
        <v>7604.570962492534</v>
      </c>
      <c r="L41" s="18">
        <f t="shared" si="2"/>
        <v>21602.970962492534</v>
      </c>
      <c r="M41" s="8">
        <v>21602.970962492534</v>
      </c>
    </row>
    <row r="42" spans="1:13" ht="15" customHeight="1">
      <c r="A42" s="10">
        <v>170104</v>
      </c>
      <c r="B42" s="11" t="s">
        <v>56</v>
      </c>
      <c r="C42" s="16">
        <v>42005</v>
      </c>
      <c r="D42" s="17">
        <v>42369</v>
      </c>
      <c r="E42" s="10">
        <v>86.29</v>
      </c>
      <c r="F42" s="10">
        <v>90</v>
      </c>
      <c r="G42" s="18">
        <f t="shared" si="5"/>
        <v>7766.1</v>
      </c>
      <c r="H42" s="19">
        <v>0</v>
      </c>
      <c r="I42" s="18">
        <v>0</v>
      </c>
      <c r="J42" s="18">
        <f t="shared" si="0"/>
        <v>7766.1</v>
      </c>
      <c r="K42" s="18">
        <f t="shared" si="1"/>
        <v>4218.90062805844</v>
      </c>
      <c r="L42" s="18">
        <f t="shared" si="2"/>
        <v>11985.00062805844</v>
      </c>
      <c r="M42" s="8">
        <v>11985.00062805844</v>
      </c>
    </row>
    <row r="43" spans="1:13" ht="15" customHeight="1">
      <c r="A43" s="10">
        <v>288755</v>
      </c>
      <c r="B43" s="11" t="s">
        <v>106</v>
      </c>
      <c r="C43" s="16">
        <v>42005</v>
      </c>
      <c r="D43" s="17">
        <v>42369</v>
      </c>
      <c r="E43" s="10">
        <v>87.66</v>
      </c>
      <c r="F43" s="10">
        <v>90</v>
      </c>
      <c r="G43" s="18">
        <f t="shared" si="5"/>
        <v>7889.4</v>
      </c>
      <c r="H43" s="19">
        <v>0</v>
      </c>
      <c r="I43" s="18">
        <v>0</v>
      </c>
      <c r="J43" s="18">
        <f t="shared" si="0"/>
        <v>7889.4</v>
      </c>
      <c r="K43" s="18">
        <f t="shared" si="1"/>
        <v>4285.8828260007285</v>
      </c>
      <c r="L43" s="18">
        <f t="shared" si="2"/>
        <v>12175.282826000728</v>
      </c>
      <c r="M43" s="8">
        <v>12175.282826000728</v>
      </c>
    </row>
    <row r="44" spans="1:13" ht="15" customHeight="1">
      <c r="A44" s="10">
        <v>170060</v>
      </c>
      <c r="B44" s="11" t="s">
        <v>23</v>
      </c>
      <c r="C44" s="16">
        <v>42005</v>
      </c>
      <c r="D44" s="17">
        <v>42369</v>
      </c>
      <c r="E44" s="10">
        <v>84.81</v>
      </c>
      <c r="F44" s="10">
        <v>63</v>
      </c>
      <c r="G44" s="18">
        <f t="shared" si="5"/>
        <v>5343.03</v>
      </c>
      <c r="H44" s="19">
        <v>12</v>
      </c>
      <c r="I44" s="18">
        <f>G44/2/12*H44</f>
        <v>2671.515</v>
      </c>
      <c r="J44" s="18">
        <f t="shared" si="0"/>
        <v>8014.545</v>
      </c>
      <c r="K44" s="18">
        <f t="shared" si="1"/>
        <v>4353.867312306386</v>
      </c>
      <c r="L44" s="18">
        <f t="shared" si="2"/>
        <v>12368.412312306387</v>
      </c>
      <c r="M44" s="8">
        <v>12368.412312306387</v>
      </c>
    </row>
    <row r="45" spans="1:13" ht="15" customHeight="1">
      <c r="A45" s="10">
        <v>287511</v>
      </c>
      <c r="B45" s="11" t="s">
        <v>139</v>
      </c>
      <c r="C45" s="16">
        <v>42005</v>
      </c>
      <c r="D45" s="17">
        <v>42369</v>
      </c>
      <c r="E45" s="10">
        <v>95.35</v>
      </c>
      <c r="F45" s="10">
        <v>90</v>
      </c>
      <c r="G45" s="18">
        <f t="shared" si="5"/>
        <v>8581.5</v>
      </c>
      <c r="H45" s="19">
        <v>0</v>
      </c>
      <c r="I45" s="18">
        <v>0</v>
      </c>
      <c r="J45" s="18">
        <f t="shared" si="0"/>
        <v>8581.5</v>
      </c>
      <c r="K45" s="18">
        <f t="shared" si="1"/>
        <v>4661.863192552697</v>
      </c>
      <c r="L45" s="18">
        <f t="shared" si="2"/>
        <v>13243.363192552697</v>
      </c>
      <c r="M45" s="8">
        <v>13243.363192552697</v>
      </c>
    </row>
    <row r="46" spans="1:13" ht="15" customHeight="1">
      <c r="A46" s="10">
        <v>400396</v>
      </c>
      <c r="B46" s="11" t="s">
        <v>117</v>
      </c>
      <c r="C46" s="16">
        <v>42005</v>
      </c>
      <c r="D46" s="17">
        <v>42369</v>
      </c>
      <c r="E46" s="10">
        <v>79.06</v>
      </c>
      <c r="F46" s="10">
        <v>63</v>
      </c>
      <c r="G46" s="18">
        <f t="shared" si="5"/>
        <v>4980.78</v>
      </c>
      <c r="H46" s="19">
        <v>0</v>
      </c>
      <c r="I46" s="18">
        <v>0</v>
      </c>
      <c r="J46" s="18">
        <f t="shared" si="0"/>
        <v>4980.78</v>
      </c>
      <c r="K46" s="18">
        <f t="shared" si="1"/>
        <v>2705.7874441767317</v>
      </c>
      <c r="L46" s="18">
        <f t="shared" si="2"/>
        <v>7686.567444176731</v>
      </c>
      <c r="M46" s="8">
        <v>7686.567444176731</v>
      </c>
    </row>
    <row r="47" spans="1:13" ht="15" customHeight="1">
      <c r="A47" s="10">
        <v>400448</v>
      </c>
      <c r="B47" s="11" t="s">
        <v>118</v>
      </c>
      <c r="C47" s="16">
        <v>42005</v>
      </c>
      <c r="D47" s="17">
        <v>42369</v>
      </c>
      <c r="E47" s="10">
        <v>82.2</v>
      </c>
      <c r="F47" s="10">
        <v>63</v>
      </c>
      <c r="G47" s="18">
        <f t="shared" si="5"/>
        <v>5178.6</v>
      </c>
      <c r="H47" s="19">
        <v>0</v>
      </c>
      <c r="I47" s="18">
        <v>0</v>
      </c>
      <c r="J47" s="18">
        <f t="shared" si="0"/>
        <v>5178.6</v>
      </c>
      <c r="K47" s="18">
        <f t="shared" si="1"/>
        <v>2813.252313576111</v>
      </c>
      <c r="L47" s="18">
        <f t="shared" si="2"/>
        <v>7991.852313576112</v>
      </c>
      <c r="M47" s="8">
        <v>7991.852313576112</v>
      </c>
    </row>
    <row r="48" spans="1:13" ht="15" customHeight="1">
      <c r="A48" s="10">
        <v>170069</v>
      </c>
      <c r="B48" s="11" t="s">
        <v>31</v>
      </c>
      <c r="C48" s="16">
        <v>42005</v>
      </c>
      <c r="D48" s="17">
        <v>42317</v>
      </c>
      <c r="E48" s="10">
        <v>78.82</v>
      </c>
      <c r="F48" s="10">
        <v>63</v>
      </c>
      <c r="G48" s="18">
        <f>E48*F48/12*10</f>
        <v>4138.05</v>
      </c>
      <c r="H48" s="19">
        <v>0</v>
      </c>
      <c r="I48" s="18">
        <v>0</v>
      </c>
      <c r="J48" s="18">
        <f t="shared" si="0"/>
        <v>4138.05</v>
      </c>
      <c r="K48" s="18">
        <f t="shared" si="1"/>
        <v>2247.9779740071885</v>
      </c>
      <c r="L48" s="18">
        <f t="shared" si="2"/>
        <v>6386.027974007189</v>
      </c>
      <c r="M48" s="8">
        <v>6386.027974007189</v>
      </c>
    </row>
    <row r="49" spans="1:13" ht="15" customHeight="1">
      <c r="A49" s="10">
        <v>170069</v>
      </c>
      <c r="B49" s="11" t="s">
        <v>31</v>
      </c>
      <c r="C49" s="16">
        <v>42318</v>
      </c>
      <c r="D49" s="17">
        <v>42369</v>
      </c>
      <c r="E49" s="10">
        <v>82.29</v>
      </c>
      <c r="F49" s="10">
        <v>90</v>
      </c>
      <c r="G49" s="18">
        <f>E49*F49/12*2</f>
        <v>1234.3500000000001</v>
      </c>
      <c r="H49" s="19">
        <v>0</v>
      </c>
      <c r="I49" s="18">
        <v>0</v>
      </c>
      <c r="J49" s="18">
        <f>G49+I49</f>
        <v>1234.3500000000001</v>
      </c>
      <c r="K49" s="18">
        <f t="shared" si="1"/>
        <v>670.5553611521788</v>
      </c>
      <c r="L49" s="18">
        <f t="shared" si="2"/>
        <v>1904.905361152179</v>
      </c>
      <c r="M49" s="8">
        <v>1904.905361152179</v>
      </c>
    </row>
    <row r="50" spans="1:13" ht="15" customHeight="1">
      <c r="A50" s="10">
        <v>700151</v>
      </c>
      <c r="B50" s="11" t="s">
        <v>140</v>
      </c>
      <c r="C50" s="16">
        <v>42005</v>
      </c>
      <c r="D50" s="17">
        <v>42368</v>
      </c>
      <c r="E50" s="10">
        <v>86.79</v>
      </c>
      <c r="F50" s="10">
        <v>90</v>
      </c>
      <c r="G50" s="18">
        <f>E50*F50</f>
        <v>7811.1</v>
      </c>
      <c r="H50" s="19">
        <v>0</v>
      </c>
      <c r="I50" s="18">
        <v>0</v>
      </c>
      <c r="J50" s="18">
        <f t="shared" si="0"/>
        <v>7811.1</v>
      </c>
      <c r="K50" s="18">
        <f t="shared" si="1"/>
        <v>4243.346685701611</v>
      </c>
      <c r="L50" s="18">
        <f t="shared" si="2"/>
        <v>12054.446685701612</v>
      </c>
      <c r="M50" s="8">
        <v>12054.446685701612</v>
      </c>
    </row>
    <row r="51" spans="1:13" ht="15" customHeight="1">
      <c r="A51" s="10">
        <v>287355</v>
      </c>
      <c r="B51" s="11" t="s">
        <v>88</v>
      </c>
      <c r="C51" s="16">
        <v>42005</v>
      </c>
      <c r="D51" s="17">
        <v>42369</v>
      </c>
      <c r="E51" s="10">
        <v>94.14</v>
      </c>
      <c r="F51" s="10">
        <v>90</v>
      </c>
      <c r="G51" s="18">
        <f>E51*F51</f>
        <v>8472.6</v>
      </c>
      <c r="H51" s="19">
        <v>0</v>
      </c>
      <c r="I51" s="18">
        <v>0</v>
      </c>
      <c r="J51" s="18">
        <f t="shared" si="0"/>
        <v>8472.6</v>
      </c>
      <c r="K51" s="18">
        <f t="shared" si="1"/>
        <v>4602.703733056223</v>
      </c>
      <c r="L51" s="18">
        <f t="shared" si="2"/>
        <v>13075.303733056224</v>
      </c>
      <c r="M51" s="8">
        <v>13075.303733056224</v>
      </c>
    </row>
    <row r="52" spans="1:13" ht="15" customHeight="1">
      <c r="A52" s="10">
        <v>130040</v>
      </c>
      <c r="B52" s="11" t="s">
        <v>16</v>
      </c>
      <c r="C52" s="16">
        <v>42005</v>
      </c>
      <c r="D52" s="17">
        <v>42369</v>
      </c>
      <c r="E52" s="10">
        <v>82.01</v>
      </c>
      <c r="F52" s="10">
        <v>63</v>
      </c>
      <c r="G52" s="18">
        <f>E52*F52</f>
        <v>5166.63</v>
      </c>
      <c r="H52" s="19">
        <v>0</v>
      </c>
      <c r="I52" s="18">
        <v>0</v>
      </c>
      <c r="J52" s="18">
        <f t="shared" si="0"/>
        <v>5166.63</v>
      </c>
      <c r="K52" s="18">
        <f t="shared" si="1"/>
        <v>2806.7496622430276</v>
      </c>
      <c r="L52" s="18">
        <f t="shared" si="2"/>
        <v>7973.379662243027</v>
      </c>
      <c r="M52" s="8">
        <v>7973.379662243027</v>
      </c>
    </row>
    <row r="53" spans="1:13" ht="15" customHeight="1">
      <c r="A53" s="10">
        <v>287982</v>
      </c>
      <c r="B53" s="11" t="s">
        <v>103</v>
      </c>
      <c r="C53" s="16">
        <v>42005</v>
      </c>
      <c r="D53" s="17">
        <v>42369</v>
      </c>
      <c r="E53" s="10">
        <v>90.08</v>
      </c>
      <c r="F53" s="10">
        <v>128</v>
      </c>
      <c r="G53" s="18">
        <f>E53*F53</f>
        <v>11530.24</v>
      </c>
      <c r="H53" s="19">
        <v>0</v>
      </c>
      <c r="I53" s="18">
        <f>G53/2/12*H53</f>
        <v>0</v>
      </c>
      <c r="J53" s="18">
        <f t="shared" si="0"/>
        <v>11530.24</v>
      </c>
      <c r="K53" s="18">
        <f t="shared" si="1"/>
        <v>6263.753592879894</v>
      </c>
      <c r="L53" s="18">
        <f t="shared" si="2"/>
        <v>17793.993592879895</v>
      </c>
      <c r="M53" s="8">
        <v>17793.993592879895</v>
      </c>
    </row>
    <row r="54" spans="1:13" ht="15" customHeight="1">
      <c r="A54" s="10">
        <v>289176</v>
      </c>
      <c r="B54" s="11" t="s">
        <v>145</v>
      </c>
      <c r="C54" s="16">
        <v>42086</v>
      </c>
      <c r="D54" s="17">
        <v>42355</v>
      </c>
      <c r="E54" s="10">
        <v>90.08</v>
      </c>
      <c r="F54" s="10">
        <v>128</v>
      </c>
      <c r="G54" s="18">
        <f>E54*F54/12*9</f>
        <v>8647.68</v>
      </c>
      <c r="H54" s="19">
        <v>0</v>
      </c>
      <c r="I54" s="18">
        <f>G54/2/12*H54</f>
        <v>0</v>
      </c>
      <c r="J54" s="18">
        <f>G54+I54</f>
        <v>8647.68</v>
      </c>
      <c r="K54" s="18">
        <f t="shared" si="1"/>
        <v>4697.815194659921</v>
      </c>
      <c r="L54" s="18">
        <f t="shared" si="2"/>
        <v>13345.495194659921</v>
      </c>
      <c r="M54" s="8">
        <v>13345.495194659921</v>
      </c>
    </row>
    <row r="55" spans="1:13" ht="15" customHeight="1">
      <c r="A55" s="10">
        <v>170117</v>
      </c>
      <c r="B55" s="11" t="s">
        <v>69</v>
      </c>
      <c r="C55" s="16">
        <v>42005</v>
      </c>
      <c r="D55" s="17">
        <v>42369</v>
      </c>
      <c r="E55" s="10">
        <v>84.94</v>
      </c>
      <c r="F55" s="10">
        <v>63</v>
      </c>
      <c r="G55" s="18">
        <f aca="true" t="shared" si="6" ref="G55:G63">E55*F55</f>
        <v>5351.22</v>
      </c>
      <c r="H55" s="19">
        <v>4</v>
      </c>
      <c r="I55" s="18">
        <f>G55/2/12*H55</f>
        <v>891.87</v>
      </c>
      <c r="J55" s="18">
        <f t="shared" si="0"/>
        <v>6243.09</v>
      </c>
      <c r="K55" s="18">
        <f t="shared" si="1"/>
        <v>3391.531955811201</v>
      </c>
      <c r="L55" s="18">
        <f t="shared" si="2"/>
        <v>9634.6219558112</v>
      </c>
      <c r="M55" s="8">
        <v>9634.6219558112</v>
      </c>
    </row>
    <row r="56" spans="1:13" ht="15" customHeight="1">
      <c r="A56" s="10">
        <v>287926</v>
      </c>
      <c r="B56" s="11" t="s">
        <v>102</v>
      </c>
      <c r="C56" s="16">
        <v>42005</v>
      </c>
      <c r="D56" s="17">
        <v>42369</v>
      </c>
      <c r="E56" s="10">
        <v>87.63</v>
      </c>
      <c r="F56" s="10">
        <v>90</v>
      </c>
      <c r="G56" s="18">
        <f t="shared" si="6"/>
        <v>7886.7</v>
      </c>
      <c r="H56" s="19">
        <v>0</v>
      </c>
      <c r="I56" s="18">
        <v>0</v>
      </c>
      <c r="J56" s="18">
        <f t="shared" si="0"/>
        <v>7886.7</v>
      </c>
      <c r="K56" s="18">
        <f t="shared" si="1"/>
        <v>4284.416062542138</v>
      </c>
      <c r="L56" s="18">
        <f t="shared" si="2"/>
        <v>12171.116062542138</v>
      </c>
      <c r="M56" s="8">
        <v>12171.116062542138</v>
      </c>
    </row>
    <row r="57" spans="1:13" ht="15" customHeight="1">
      <c r="A57" s="10">
        <v>170093</v>
      </c>
      <c r="B57" s="11" t="s">
        <v>48</v>
      </c>
      <c r="C57" s="16">
        <v>42005</v>
      </c>
      <c r="D57" s="17">
        <v>42369</v>
      </c>
      <c r="E57" s="10">
        <v>80.87</v>
      </c>
      <c r="F57" s="10">
        <v>90</v>
      </c>
      <c r="G57" s="18">
        <f t="shared" si="6"/>
        <v>7278.3</v>
      </c>
      <c r="H57" s="19">
        <v>12</v>
      </c>
      <c r="I57" s="18">
        <f>G57/2/12*H57</f>
        <v>3639.1499999999996</v>
      </c>
      <c r="J57" s="18">
        <f t="shared" si="0"/>
        <v>10917.45</v>
      </c>
      <c r="K57" s="18">
        <f t="shared" si="1"/>
        <v>5930.8580448097</v>
      </c>
      <c r="L57" s="18">
        <f t="shared" si="2"/>
        <v>16848.308044809703</v>
      </c>
      <c r="M57" s="8">
        <v>16848.308044809703</v>
      </c>
    </row>
    <row r="58" spans="1:13" ht="15" customHeight="1">
      <c r="A58" s="10">
        <v>170094</v>
      </c>
      <c r="B58" s="11" t="s">
        <v>49</v>
      </c>
      <c r="C58" s="16">
        <v>42005</v>
      </c>
      <c r="D58" s="17">
        <v>42369</v>
      </c>
      <c r="E58" s="10">
        <v>85.04</v>
      </c>
      <c r="F58" s="10">
        <v>63</v>
      </c>
      <c r="G58" s="18">
        <f t="shared" si="6"/>
        <v>5357.52</v>
      </c>
      <c r="H58" s="19">
        <v>0</v>
      </c>
      <c r="I58" s="18">
        <v>0</v>
      </c>
      <c r="J58" s="18">
        <f t="shared" si="0"/>
        <v>5357.52</v>
      </c>
      <c r="K58" s="18">
        <f t="shared" si="1"/>
        <v>2910.449838765359</v>
      </c>
      <c r="L58" s="18">
        <f t="shared" si="2"/>
        <v>8267.969838765359</v>
      </c>
      <c r="M58" s="8">
        <v>8267.969838765359</v>
      </c>
    </row>
    <row r="59" spans="1:13" ht="15" customHeight="1">
      <c r="A59" s="10">
        <v>287590</v>
      </c>
      <c r="B59" s="11" t="s">
        <v>92</v>
      </c>
      <c r="C59" s="16">
        <v>42005</v>
      </c>
      <c r="D59" s="17">
        <v>42369</v>
      </c>
      <c r="E59" s="10">
        <v>91.35</v>
      </c>
      <c r="F59" s="10">
        <v>128</v>
      </c>
      <c r="G59" s="18">
        <f t="shared" si="6"/>
        <v>11692.8</v>
      </c>
      <c r="H59" s="19">
        <v>12</v>
      </c>
      <c r="I59" s="18">
        <f>G59/2/12*H59</f>
        <v>5846.4</v>
      </c>
      <c r="J59" s="18">
        <f t="shared" si="0"/>
        <v>17539.199999999997</v>
      </c>
      <c r="K59" s="18">
        <f t="shared" si="1"/>
        <v>9528.095427002301</v>
      </c>
      <c r="L59" s="18">
        <f t="shared" si="2"/>
        <v>27067.295427002296</v>
      </c>
      <c r="M59" s="8">
        <v>27067.295427002296</v>
      </c>
    </row>
    <row r="60" spans="1:13" ht="15" customHeight="1">
      <c r="A60" s="10">
        <v>65306</v>
      </c>
      <c r="B60" s="11" t="s">
        <v>7</v>
      </c>
      <c r="C60" s="16">
        <v>42005</v>
      </c>
      <c r="D60" s="17">
        <v>42369</v>
      </c>
      <c r="E60" s="10">
        <v>88.02</v>
      </c>
      <c r="F60" s="10">
        <v>128</v>
      </c>
      <c r="G60" s="18">
        <f t="shared" si="6"/>
        <v>11266.56</v>
      </c>
      <c r="H60" s="19">
        <v>0</v>
      </c>
      <c r="I60" s="18">
        <v>0</v>
      </c>
      <c r="J60" s="18">
        <f t="shared" si="0"/>
        <v>11266.56</v>
      </c>
      <c r="K60" s="18">
        <f t="shared" si="1"/>
        <v>6120.51056000542</v>
      </c>
      <c r="L60" s="18">
        <f t="shared" si="2"/>
        <v>17387.07056000542</v>
      </c>
      <c r="M60" s="8">
        <v>17387.07056000542</v>
      </c>
    </row>
    <row r="61" spans="1:13" ht="15" customHeight="1">
      <c r="A61" s="10">
        <v>880045</v>
      </c>
      <c r="B61" s="11" t="s">
        <v>127</v>
      </c>
      <c r="C61" s="16">
        <v>42005</v>
      </c>
      <c r="D61" s="17">
        <v>42369</v>
      </c>
      <c r="E61" s="10">
        <v>90.84</v>
      </c>
      <c r="F61" s="10">
        <v>90</v>
      </c>
      <c r="G61" s="18">
        <f t="shared" si="6"/>
        <v>8175.6</v>
      </c>
      <c r="H61" s="19">
        <v>12</v>
      </c>
      <c r="I61" s="18">
        <f>G61/2/12*H61</f>
        <v>4087.8</v>
      </c>
      <c r="J61" s="18">
        <f t="shared" si="0"/>
        <v>12263.400000000001</v>
      </c>
      <c r="K61" s="18">
        <f t="shared" si="1"/>
        <v>6662.039628916944</v>
      </c>
      <c r="L61" s="18">
        <f t="shared" si="2"/>
        <v>18925.439628916945</v>
      </c>
      <c r="M61" s="8">
        <v>18925.439628916945</v>
      </c>
    </row>
    <row r="62" spans="1:13" ht="15" customHeight="1">
      <c r="A62" s="10">
        <v>130029</v>
      </c>
      <c r="B62" s="11" t="s">
        <v>13</v>
      </c>
      <c r="C62" s="16">
        <v>42005</v>
      </c>
      <c r="D62" s="17">
        <v>42369</v>
      </c>
      <c r="E62" s="10">
        <v>94.53</v>
      </c>
      <c r="F62" s="10">
        <v>90</v>
      </c>
      <c r="G62" s="18">
        <f t="shared" si="6"/>
        <v>8507.7</v>
      </c>
      <c r="H62" s="19">
        <v>0</v>
      </c>
      <c r="I62" s="18">
        <v>0</v>
      </c>
      <c r="J62" s="18">
        <f t="shared" si="0"/>
        <v>8507.7</v>
      </c>
      <c r="K62" s="18">
        <f t="shared" si="1"/>
        <v>4621.771658017898</v>
      </c>
      <c r="L62" s="18">
        <f t="shared" si="2"/>
        <v>13129.471658017897</v>
      </c>
      <c r="M62" s="8">
        <v>13129.471658017897</v>
      </c>
    </row>
    <row r="63" spans="1:13" ht="15" customHeight="1">
      <c r="A63" s="10">
        <v>130026</v>
      </c>
      <c r="B63" s="11" t="s">
        <v>12</v>
      </c>
      <c r="C63" s="16">
        <v>42005</v>
      </c>
      <c r="D63" s="17">
        <v>42369</v>
      </c>
      <c r="E63" s="10">
        <v>79.41</v>
      </c>
      <c r="F63" s="10">
        <v>63</v>
      </c>
      <c r="G63" s="18">
        <f t="shared" si="6"/>
        <v>5002.83</v>
      </c>
      <c r="H63" s="19">
        <v>12</v>
      </c>
      <c r="I63" s="18">
        <f>G63/2/12*H63</f>
        <v>2501.415</v>
      </c>
      <c r="J63" s="18">
        <f t="shared" si="0"/>
        <v>7504.245</v>
      </c>
      <c r="K63" s="18">
        <f t="shared" si="1"/>
        <v>4076.6490186328283</v>
      </c>
      <c r="L63" s="18">
        <f t="shared" si="2"/>
        <v>11580.89401863283</v>
      </c>
      <c r="M63" s="8">
        <v>11580.89401863283</v>
      </c>
    </row>
    <row r="64" spans="1:13" ht="15" customHeight="1">
      <c r="A64" s="10">
        <v>181525</v>
      </c>
      <c r="B64" s="11" t="s">
        <v>79</v>
      </c>
      <c r="C64" s="16">
        <v>42005</v>
      </c>
      <c r="D64" s="17">
        <v>42063</v>
      </c>
      <c r="E64" s="10">
        <v>82.72</v>
      </c>
      <c r="F64" s="10">
        <v>63</v>
      </c>
      <c r="G64" s="18">
        <f>E64*F64/12*2</f>
        <v>868.56</v>
      </c>
      <c r="H64" s="19">
        <v>0</v>
      </c>
      <c r="I64" s="18">
        <v>0</v>
      </c>
      <c r="J64" s="18">
        <f t="shared" si="0"/>
        <v>868.56</v>
      </c>
      <c r="K64" s="18">
        <f t="shared" si="1"/>
        <v>471.8415072567232</v>
      </c>
      <c r="L64" s="18">
        <f t="shared" si="2"/>
        <v>1340.401507256723</v>
      </c>
      <c r="M64" s="8">
        <v>1340.401507256723</v>
      </c>
    </row>
    <row r="65" spans="1:13" ht="15" customHeight="1">
      <c r="A65" s="10">
        <v>590009</v>
      </c>
      <c r="B65" s="11" t="s">
        <v>120</v>
      </c>
      <c r="C65" s="16">
        <v>42005</v>
      </c>
      <c r="D65" s="17">
        <v>42369</v>
      </c>
      <c r="E65" s="10">
        <v>85.33</v>
      </c>
      <c r="F65" s="10">
        <v>90</v>
      </c>
      <c r="G65" s="18">
        <f aca="true" t="shared" si="7" ref="G65:G81">E65*F65</f>
        <v>7679.7</v>
      </c>
      <c r="H65" s="19">
        <v>0</v>
      </c>
      <c r="I65" s="18">
        <v>0</v>
      </c>
      <c r="J65" s="18">
        <f t="shared" si="0"/>
        <v>7679.7</v>
      </c>
      <c r="K65" s="18">
        <f t="shared" si="1"/>
        <v>4171.964197383552</v>
      </c>
      <c r="L65" s="18">
        <f t="shared" si="2"/>
        <v>11851.664197383552</v>
      </c>
      <c r="M65" s="8">
        <v>11851.664197383552</v>
      </c>
    </row>
    <row r="66" spans="1:13" ht="15" customHeight="1">
      <c r="A66" s="10">
        <v>880011</v>
      </c>
      <c r="B66" s="11" t="s">
        <v>122</v>
      </c>
      <c r="C66" s="16">
        <v>42005</v>
      </c>
      <c r="D66" s="17">
        <v>42369</v>
      </c>
      <c r="E66" s="10">
        <v>89.46</v>
      </c>
      <c r="F66" s="10">
        <v>128</v>
      </c>
      <c r="G66" s="18">
        <f t="shared" si="7"/>
        <v>11450.88</v>
      </c>
      <c r="H66" s="19">
        <v>10</v>
      </c>
      <c r="I66" s="18">
        <f>G66/2/12*H66</f>
        <v>4771.2</v>
      </c>
      <c r="J66" s="18">
        <f t="shared" si="0"/>
        <v>16222.079999999998</v>
      </c>
      <c r="K66" s="18">
        <f t="shared" si="1"/>
        <v>8812.57561715845</v>
      </c>
      <c r="L66" s="18">
        <f t="shared" si="2"/>
        <v>25034.65561715845</v>
      </c>
      <c r="M66" s="8">
        <v>25034.65561715845</v>
      </c>
    </row>
    <row r="67" spans="1:13" ht="15" customHeight="1">
      <c r="A67" s="10">
        <v>65291</v>
      </c>
      <c r="B67" s="11" t="s">
        <v>5</v>
      </c>
      <c r="C67" s="16">
        <v>42005</v>
      </c>
      <c r="D67" s="17">
        <v>42369</v>
      </c>
      <c r="E67" s="10">
        <v>89.19</v>
      </c>
      <c r="F67" s="10">
        <v>128</v>
      </c>
      <c r="G67" s="18">
        <f t="shared" si="7"/>
        <v>11416.32</v>
      </c>
      <c r="H67" s="19">
        <v>0</v>
      </c>
      <c r="I67" s="18">
        <f>G67/2/12*H67</f>
        <v>0</v>
      </c>
      <c r="J67" s="18">
        <f t="shared" si="0"/>
        <v>11416.32</v>
      </c>
      <c r="K67" s="18">
        <f t="shared" si="1"/>
        <v>6201.8670398418935</v>
      </c>
      <c r="L67" s="18">
        <f t="shared" si="2"/>
        <v>17618.187039841894</v>
      </c>
      <c r="M67" s="8">
        <v>17618.187039841894</v>
      </c>
    </row>
    <row r="68" spans="1:13" ht="15" customHeight="1">
      <c r="A68" s="10">
        <v>183320</v>
      </c>
      <c r="B68" s="11" t="s">
        <v>83</v>
      </c>
      <c r="C68" s="16">
        <v>42005</v>
      </c>
      <c r="D68" s="17">
        <v>42369</v>
      </c>
      <c r="E68" s="10">
        <v>85.06</v>
      </c>
      <c r="F68" s="10">
        <v>90</v>
      </c>
      <c r="G68" s="18">
        <f t="shared" si="7"/>
        <v>7655.400000000001</v>
      </c>
      <c r="H68" s="19">
        <v>12</v>
      </c>
      <c r="I68" s="18">
        <f>G68/2/12*H68</f>
        <v>3827.7000000000003</v>
      </c>
      <c r="J68" s="18">
        <f t="shared" si="0"/>
        <v>11483.1</v>
      </c>
      <c r="K68" s="18">
        <f t="shared" si="1"/>
        <v>6238.144989384359</v>
      </c>
      <c r="L68" s="18">
        <f t="shared" si="2"/>
        <v>17721.24498938436</v>
      </c>
      <c r="M68" s="8">
        <v>17721.24498938436</v>
      </c>
    </row>
    <row r="69" spans="1:13" ht="15" customHeight="1">
      <c r="A69" s="10">
        <v>289184</v>
      </c>
      <c r="B69" s="11" t="s">
        <v>110</v>
      </c>
      <c r="C69" s="16">
        <v>42005</v>
      </c>
      <c r="D69" s="17">
        <v>42369</v>
      </c>
      <c r="E69" s="10">
        <v>86.38</v>
      </c>
      <c r="F69" s="10">
        <v>128</v>
      </c>
      <c r="G69" s="18">
        <f t="shared" si="7"/>
        <v>11056.64</v>
      </c>
      <c r="H69" s="19">
        <v>2</v>
      </c>
      <c r="I69" s="18">
        <f>G69/2/12*H69</f>
        <v>921.3866666666667</v>
      </c>
      <c r="J69" s="18">
        <f t="shared" si="0"/>
        <v>11978.026666666667</v>
      </c>
      <c r="K69" s="18">
        <f t="shared" si="1"/>
        <v>6507.0117854393775</v>
      </c>
      <c r="L69" s="18">
        <f t="shared" si="2"/>
        <v>18485.038452106044</v>
      </c>
      <c r="M69" s="8">
        <v>18485.038452106044</v>
      </c>
    </row>
    <row r="70" spans="1:13" ht="15" customHeight="1">
      <c r="A70" s="10">
        <v>170109</v>
      </c>
      <c r="B70" s="11" t="s">
        <v>61</v>
      </c>
      <c r="C70" s="16">
        <v>42005</v>
      </c>
      <c r="D70" s="17">
        <v>42369</v>
      </c>
      <c r="E70" s="10">
        <v>86.69</v>
      </c>
      <c r="F70" s="10">
        <v>90</v>
      </c>
      <c r="G70" s="18">
        <f t="shared" si="7"/>
        <v>7802.099999999999</v>
      </c>
      <c r="H70" s="19">
        <v>0</v>
      </c>
      <c r="I70" s="18">
        <v>0</v>
      </c>
      <c r="J70" s="18">
        <f t="shared" si="0"/>
        <v>7802.099999999999</v>
      </c>
      <c r="K70" s="18">
        <f t="shared" si="1"/>
        <v>4238.457474172977</v>
      </c>
      <c r="L70" s="18">
        <f t="shared" si="2"/>
        <v>12040.557474172976</v>
      </c>
      <c r="M70" s="8">
        <v>12040.557474172976</v>
      </c>
    </row>
    <row r="71" spans="1:13" ht="15" customHeight="1">
      <c r="A71" s="10">
        <v>183339</v>
      </c>
      <c r="B71" s="11" t="s">
        <v>141</v>
      </c>
      <c r="C71" s="16">
        <v>42005</v>
      </c>
      <c r="D71" s="17">
        <v>42369</v>
      </c>
      <c r="E71" s="10">
        <v>88.52</v>
      </c>
      <c r="F71" s="10">
        <v>90</v>
      </c>
      <c r="G71" s="18">
        <f t="shared" si="7"/>
        <v>7966.799999999999</v>
      </c>
      <c r="H71" s="19">
        <v>0</v>
      </c>
      <c r="I71" s="18">
        <v>0</v>
      </c>
      <c r="J71" s="18">
        <f t="shared" si="0"/>
        <v>7966.799999999999</v>
      </c>
      <c r="K71" s="18">
        <f aca="true" t="shared" si="8" ref="K71:K134">J71*100/1235464.65*671160.89/100</f>
        <v>4327.930045146981</v>
      </c>
      <c r="L71" s="18">
        <f aca="true" t="shared" si="9" ref="L71:L134">J71+K71</f>
        <v>12294.73004514698</v>
      </c>
      <c r="M71" s="8">
        <v>12294.73004514698</v>
      </c>
    </row>
    <row r="72" spans="1:13" ht="15" customHeight="1">
      <c r="A72" s="10">
        <v>170079</v>
      </c>
      <c r="B72" s="11" t="s">
        <v>40</v>
      </c>
      <c r="C72" s="16">
        <v>42005</v>
      </c>
      <c r="D72" s="17">
        <v>42369</v>
      </c>
      <c r="E72" s="10">
        <v>85.66</v>
      </c>
      <c r="F72" s="10">
        <v>63</v>
      </c>
      <c r="G72" s="18">
        <f t="shared" si="7"/>
        <v>5396.58</v>
      </c>
      <c r="H72" s="19">
        <v>0</v>
      </c>
      <c r="I72" s="18">
        <f>G72/2/12*H72</f>
        <v>0</v>
      </c>
      <c r="J72" s="18">
        <f aca="true" t="shared" si="10" ref="J72:J132">G72+I72</f>
        <v>5396.58</v>
      </c>
      <c r="K72" s="18">
        <f t="shared" si="8"/>
        <v>2931.669016799631</v>
      </c>
      <c r="L72" s="18">
        <f t="shared" si="9"/>
        <v>8328.249016799631</v>
      </c>
      <c r="M72" s="8">
        <v>8328.249016799631</v>
      </c>
    </row>
    <row r="73" spans="1:13" ht="15" customHeight="1">
      <c r="A73" s="10">
        <v>183349</v>
      </c>
      <c r="B73" s="11" t="s">
        <v>84</v>
      </c>
      <c r="C73" s="16">
        <v>42005</v>
      </c>
      <c r="D73" s="17">
        <v>42369</v>
      </c>
      <c r="E73" s="10">
        <v>87.67</v>
      </c>
      <c r="F73" s="10">
        <v>90</v>
      </c>
      <c r="G73" s="18">
        <f t="shared" si="7"/>
        <v>7890.3</v>
      </c>
      <c r="H73" s="19">
        <v>0</v>
      </c>
      <c r="I73" s="18">
        <v>0</v>
      </c>
      <c r="J73" s="18">
        <f t="shared" si="10"/>
        <v>7890.3</v>
      </c>
      <c r="K73" s="18">
        <f t="shared" si="8"/>
        <v>4286.371747153592</v>
      </c>
      <c r="L73" s="18">
        <f t="shared" si="9"/>
        <v>12176.671747153592</v>
      </c>
      <c r="M73" s="8">
        <v>12176.671747153592</v>
      </c>
    </row>
    <row r="74" spans="1:13" ht="15" customHeight="1">
      <c r="A74" s="10">
        <v>170061</v>
      </c>
      <c r="B74" s="11" t="s">
        <v>24</v>
      </c>
      <c r="C74" s="16">
        <v>42005</v>
      </c>
      <c r="D74" s="17">
        <v>42369</v>
      </c>
      <c r="E74" s="10">
        <v>85.44</v>
      </c>
      <c r="F74" s="10">
        <v>90</v>
      </c>
      <c r="G74" s="18">
        <f t="shared" si="7"/>
        <v>7689.599999999999</v>
      </c>
      <c r="H74" s="19">
        <v>12</v>
      </c>
      <c r="I74" s="18">
        <f>G74/2/12*H74</f>
        <v>3844.7999999999997</v>
      </c>
      <c r="J74" s="18">
        <f t="shared" si="10"/>
        <v>11534.4</v>
      </c>
      <c r="K74" s="18">
        <f t="shared" si="8"/>
        <v>6266.0134950975735</v>
      </c>
      <c r="L74" s="18">
        <f t="shared" si="9"/>
        <v>17800.41349509757</v>
      </c>
      <c r="M74" s="8">
        <v>17800.41349509757</v>
      </c>
    </row>
    <row r="75" spans="1:13" ht="15" customHeight="1">
      <c r="A75" s="10">
        <v>289187</v>
      </c>
      <c r="B75" s="11" t="s">
        <v>111</v>
      </c>
      <c r="C75" s="16">
        <v>42005</v>
      </c>
      <c r="D75" s="17">
        <v>42369</v>
      </c>
      <c r="E75" s="10">
        <v>79.75</v>
      </c>
      <c r="F75" s="10">
        <v>90</v>
      </c>
      <c r="G75" s="18">
        <f t="shared" si="7"/>
        <v>7177.5</v>
      </c>
      <c r="H75" s="19">
        <v>12</v>
      </c>
      <c r="I75" s="18">
        <f>G75/2/12*H75</f>
        <v>3588.75</v>
      </c>
      <c r="J75" s="18">
        <f t="shared" si="10"/>
        <v>10766.25</v>
      </c>
      <c r="K75" s="18">
        <f t="shared" si="8"/>
        <v>5848.719291128647</v>
      </c>
      <c r="L75" s="18">
        <f t="shared" si="9"/>
        <v>16614.969291128647</v>
      </c>
      <c r="M75" s="8">
        <v>16614.969291128647</v>
      </c>
    </row>
    <row r="76" spans="1:13" ht="15" customHeight="1">
      <c r="A76" s="10">
        <v>616087</v>
      </c>
      <c r="B76" s="11" t="s">
        <v>121</v>
      </c>
      <c r="C76" s="16">
        <v>42005</v>
      </c>
      <c r="D76" s="17">
        <v>42369</v>
      </c>
      <c r="E76" s="10">
        <v>62.17</v>
      </c>
      <c r="F76" s="10">
        <v>63</v>
      </c>
      <c r="G76" s="18">
        <f t="shared" si="7"/>
        <v>3916.71</v>
      </c>
      <c r="H76" s="19">
        <v>0</v>
      </c>
      <c r="I76" s="18">
        <v>0</v>
      </c>
      <c r="J76" s="18">
        <f t="shared" si="10"/>
        <v>3916.71</v>
      </c>
      <c r="K76" s="18">
        <f t="shared" si="8"/>
        <v>2127.7359651463116</v>
      </c>
      <c r="L76" s="18">
        <f t="shared" si="9"/>
        <v>6044.445965146311</v>
      </c>
      <c r="M76" s="8">
        <v>6044.445965146311</v>
      </c>
    </row>
    <row r="77" spans="1:13" ht="15" customHeight="1">
      <c r="A77" s="10">
        <v>170099</v>
      </c>
      <c r="B77" s="11" t="s">
        <v>53</v>
      </c>
      <c r="C77" s="16">
        <v>42005</v>
      </c>
      <c r="D77" s="17">
        <v>42369</v>
      </c>
      <c r="E77" s="10">
        <v>88.31</v>
      </c>
      <c r="F77" s="10">
        <v>128</v>
      </c>
      <c r="G77" s="18">
        <f t="shared" si="7"/>
        <v>11303.68</v>
      </c>
      <c r="H77" s="19">
        <v>12</v>
      </c>
      <c r="I77" s="18">
        <f>G77/2/12*H77</f>
        <v>5651.84</v>
      </c>
      <c r="J77" s="18">
        <f t="shared" si="10"/>
        <v>16955.52</v>
      </c>
      <c r="K77" s="18">
        <f t="shared" si="8"/>
        <v>9211.013761998614</v>
      </c>
      <c r="L77" s="18">
        <f t="shared" si="9"/>
        <v>26166.533761998617</v>
      </c>
      <c r="M77" s="8">
        <v>26166.533761998617</v>
      </c>
    </row>
    <row r="78" spans="1:13" ht="15" customHeight="1">
      <c r="A78" s="10">
        <v>65308</v>
      </c>
      <c r="B78" s="11" t="s">
        <v>8</v>
      </c>
      <c r="C78" s="16">
        <v>42005</v>
      </c>
      <c r="D78" s="17">
        <v>42369</v>
      </c>
      <c r="E78" s="10">
        <v>88.4</v>
      </c>
      <c r="F78" s="10">
        <v>128</v>
      </c>
      <c r="G78" s="18">
        <f t="shared" si="7"/>
        <v>11315.2</v>
      </c>
      <c r="H78" s="19">
        <v>8</v>
      </c>
      <c r="I78" s="18">
        <f>G78/2/12*H78</f>
        <v>3771.7333333333336</v>
      </c>
      <c r="J78" s="18">
        <f t="shared" si="10"/>
        <v>15086.933333333334</v>
      </c>
      <c r="K78" s="18">
        <f t="shared" si="8"/>
        <v>8195.912042785414</v>
      </c>
      <c r="L78" s="18">
        <f t="shared" si="9"/>
        <v>23282.84537611875</v>
      </c>
      <c r="M78" s="8">
        <v>23282.84537611875</v>
      </c>
    </row>
    <row r="79" spans="1:13" ht="15" customHeight="1">
      <c r="A79" s="10">
        <v>170070</v>
      </c>
      <c r="B79" s="11" t="s">
        <v>32</v>
      </c>
      <c r="C79" s="16">
        <v>42005</v>
      </c>
      <c r="D79" s="17">
        <v>42369</v>
      </c>
      <c r="E79" s="10">
        <v>91.96</v>
      </c>
      <c r="F79" s="10">
        <v>90</v>
      </c>
      <c r="G79" s="18">
        <f t="shared" si="7"/>
        <v>8276.4</v>
      </c>
      <c r="H79" s="19">
        <v>0</v>
      </c>
      <c r="I79" s="18">
        <v>0</v>
      </c>
      <c r="J79" s="18">
        <f t="shared" si="10"/>
        <v>8276.4</v>
      </c>
      <c r="K79" s="18">
        <f t="shared" si="8"/>
        <v>4496.118921731999</v>
      </c>
      <c r="L79" s="18">
        <f t="shared" si="9"/>
        <v>12772.518921731998</v>
      </c>
      <c r="M79" s="8">
        <v>12772.518921731998</v>
      </c>
    </row>
    <row r="80" spans="1:13" ht="15" customHeight="1">
      <c r="A80" s="10">
        <v>170071</v>
      </c>
      <c r="B80" s="11" t="s">
        <v>33</v>
      </c>
      <c r="C80" s="16">
        <v>42005</v>
      </c>
      <c r="D80" s="17">
        <v>42367</v>
      </c>
      <c r="E80" s="10">
        <v>81.9</v>
      </c>
      <c r="F80" s="10">
        <v>63</v>
      </c>
      <c r="G80" s="18">
        <f t="shared" si="7"/>
        <v>5159.700000000001</v>
      </c>
      <c r="H80" s="19">
        <v>0</v>
      </c>
      <c r="I80" s="18">
        <v>0</v>
      </c>
      <c r="J80" s="18">
        <f t="shared" si="10"/>
        <v>5159.700000000001</v>
      </c>
      <c r="K80" s="18">
        <f t="shared" si="8"/>
        <v>2802.98496936598</v>
      </c>
      <c r="L80" s="18">
        <f t="shared" si="9"/>
        <v>7962.684969365981</v>
      </c>
      <c r="M80" s="8">
        <v>7962.684969365981</v>
      </c>
    </row>
    <row r="81" spans="1:13" ht="15" customHeight="1">
      <c r="A81" s="10">
        <v>170072</v>
      </c>
      <c r="B81" s="11" t="s">
        <v>34</v>
      </c>
      <c r="C81" s="16">
        <v>42005</v>
      </c>
      <c r="D81" s="17">
        <v>42369</v>
      </c>
      <c r="E81" s="10">
        <v>86.83</v>
      </c>
      <c r="F81" s="10">
        <v>90</v>
      </c>
      <c r="G81" s="18">
        <f t="shared" si="7"/>
        <v>7814.7</v>
      </c>
      <c r="H81" s="19">
        <v>0</v>
      </c>
      <c r="I81" s="18">
        <v>0</v>
      </c>
      <c r="J81" s="18">
        <f t="shared" si="10"/>
        <v>7814.7</v>
      </c>
      <c r="K81" s="18">
        <f t="shared" si="8"/>
        <v>4245.302370313064</v>
      </c>
      <c r="L81" s="18">
        <f t="shared" si="9"/>
        <v>12060.002370313065</v>
      </c>
      <c r="M81" s="8">
        <v>12060.002370313065</v>
      </c>
    </row>
    <row r="82" spans="1:13" ht="15" customHeight="1">
      <c r="A82" s="10">
        <v>170062</v>
      </c>
      <c r="B82" s="11" t="s">
        <v>25</v>
      </c>
      <c r="C82" s="16">
        <v>42005</v>
      </c>
      <c r="D82" s="17">
        <v>42255</v>
      </c>
      <c r="E82" s="10">
        <v>88.67</v>
      </c>
      <c r="F82" s="10">
        <v>90</v>
      </c>
      <c r="G82" s="18">
        <f>E82*F82/12*8</f>
        <v>5320.2</v>
      </c>
      <c r="H82" s="19">
        <v>0</v>
      </c>
      <c r="I82" s="18">
        <v>0</v>
      </c>
      <c r="J82" s="18">
        <f t="shared" si="10"/>
        <v>5320.2</v>
      </c>
      <c r="K82" s="18">
        <f t="shared" si="8"/>
        <v>2890.1759082932895</v>
      </c>
      <c r="L82" s="18">
        <f t="shared" si="9"/>
        <v>8210.375908293288</v>
      </c>
      <c r="M82" s="8">
        <v>8210.375908293288</v>
      </c>
    </row>
    <row r="83" spans="1:13" ht="15" customHeight="1">
      <c r="A83" s="10">
        <v>170062</v>
      </c>
      <c r="B83" s="11" t="s">
        <v>25</v>
      </c>
      <c r="C83" s="16">
        <v>42256</v>
      </c>
      <c r="D83" s="17">
        <v>42369</v>
      </c>
      <c r="E83" s="10">
        <v>88.15</v>
      </c>
      <c r="F83" s="10">
        <v>128</v>
      </c>
      <c r="G83" s="18">
        <f>E83*F83/12*4</f>
        <v>3761.066666666667</v>
      </c>
      <c r="H83" s="19">
        <v>3</v>
      </c>
      <c r="I83" s="18">
        <f>G83/2/12*H83</f>
        <v>470.13333333333344</v>
      </c>
      <c r="J83" s="18">
        <f>G83+I83</f>
        <v>4231.200000000001</v>
      </c>
      <c r="K83" s="18">
        <f t="shared" si="8"/>
        <v>2298.581313328553</v>
      </c>
      <c r="L83" s="18">
        <f t="shared" si="9"/>
        <v>6529.781313328554</v>
      </c>
      <c r="M83" s="8">
        <v>6529.781313328554</v>
      </c>
    </row>
    <row r="84" spans="1:13" ht="15" customHeight="1">
      <c r="A84" s="10">
        <v>880031</v>
      </c>
      <c r="B84" s="11" t="s">
        <v>124</v>
      </c>
      <c r="C84" s="16">
        <v>42005</v>
      </c>
      <c r="D84" s="17">
        <v>42369</v>
      </c>
      <c r="E84" s="10">
        <v>84.23</v>
      </c>
      <c r="F84" s="10">
        <v>63</v>
      </c>
      <c r="G84" s="18">
        <f aca="true" t="shared" si="11" ref="G84:G97">E84*F84</f>
        <v>5306.490000000001</v>
      </c>
      <c r="H84" s="19">
        <v>0</v>
      </c>
      <c r="I84" s="18">
        <v>0</v>
      </c>
      <c r="J84" s="18">
        <f t="shared" si="10"/>
        <v>5306.490000000001</v>
      </c>
      <c r="K84" s="18">
        <f t="shared" si="8"/>
        <v>2882.7280093980035</v>
      </c>
      <c r="L84" s="18">
        <f t="shared" si="9"/>
        <v>8189.218009398004</v>
      </c>
      <c r="M84" s="8">
        <v>8189.218009398004</v>
      </c>
    </row>
    <row r="85" spans="1:13" ht="15" customHeight="1">
      <c r="A85" s="10">
        <v>287622</v>
      </c>
      <c r="B85" s="11" t="s">
        <v>100</v>
      </c>
      <c r="C85" s="16">
        <v>42005</v>
      </c>
      <c r="D85" s="17">
        <v>42369</v>
      </c>
      <c r="E85" s="10">
        <v>78.17</v>
      </c>
      <c r="F85" s="10">
        <v>63</v>
      </c>
      <c r="G85" s="18">
        <f t="shared" si="11"/>
        <v>4924.71</v>
      </c>
      <c r="H85" s="19">
        <v>0</v>
      </c>
      <c r="I85" s="18">
        <v>0</v>
      </c>
      <c r="J85" s="18">
        <f t="shared" si="10"/>
        <v>4924.71</v>
      </c>
      <c r="K85" s="18">
        <f t="shared" si="8"/>
        <v>2675.327656353341</v>
      </c>
      <c r="L85" s="18">
        <f t="shared" si="9"/>
        <v>7600.037656353341</v>
      </c>
      <c r="M85" s="8">
        <v>7600.037656353341</v>
      </c>
    </row>
    <row r="86" spans="1:13" ht="15" customHeight="1">
      <c r="A86" s="10">
        <v>170080</v>
      </c>
      <c r="B86" s="11" t="s">
        <v>41</v>
      </c>
      <c r="C86" s="16">
        <v>42005</v>
      </c>
      <c r="D86" s="17">
        <v>42369</v>
      </c>
      <c r="E86" s="10">
        <v>83.31</v>
      </c>
      <c r="F86" s="10">
        <v>63</v>
      </c>
      <c r="G86" s="18">
        <f t="shared" si="11"/>
        <v>5248.53</v>
      </c>
      <c r="H86" s="19">
        <v>0</v>
      </c>
      <c r="I86" s="18">
        <v>0</v>
      </c>
      <c r="J86" s="18">
        <f t="shared" si="10"/>
        <v>5248.53</v>
      </c>
      <c r="K86" s="18">
        <f t="shared" si="8"/>
        <v>2851.2414871535984</v>
      </c>
      <c r="L86" s="18">
        <f t="shared" si="9"/>
        <v>8099.771487153598</v>
      </c>
      <c r="M86" s="8">
        <v>8099.771487153598</v>
      </c>
    </row>
    <row r="87" spans="1:13" ht="15" customHeight="1">
      <c r="A87" s="10">
        <v>287563</v>
      </c>
      <c r="B87" s="11" t="s">
        <v>90</v>
      </c>
      <c r="C87" s="16">
        <v>42005</v>
      </c>
      <c r="D87" s="17">
        <v>42369</v>
      </c>
      <c r="E87" s="10">
        <v>82.85</v>
      </c>
      <c r="F87" s="10">
        <v>63</v>
      </c>
      <c r="G87" s="18">
        <f t="shared" si="11"/>
        <v>5219.549999999999</v>
      </c>
      <c r="H87" s="19">
        <v>0</v>
      </c>
      <c r="I87" s="18">
        <v>0</v>
      </c>
      <c r="J87" s="18">
        <f t="shared" si="10"/>
        <v>5219.549999999999</v>
      </c>
      <c r="K87" s="18">
        <f t="shared" si="8"/>
        <v>2835.498226031397</v>
      </c>
      <c r="L87" s="18">
        <f t="shared" si="9"/>
        <v>8055.048226031397</v>
      </c>
      <c r="M87" s="8">
        <v>8055.048226031397</v>
      </c>
    </row>
    <row r="88" spans="1:13" ht="15" customHeight="1">
      <c r="A88" s="10">
        <v>170098</v>
      </c>
      <c r="B88" s="11" t="s">
        <v>52</v>
      </c>
      <c r="C88" s="16">
        <v>42005</v>
      </c>
      <c r="D88" s="17">
        <v>42369</v>
      </c>
      <c r="E88" s="10">
        <v>87.21</v>
      </c>
      <c r="F88" s="10">
        <v>128</v>
      </c>
      <c r="G88" s="18">
        <f t="shared" si="11"/>
        <v>11162.88</v>
      </c>
      <c r="H88" s="19">
        <v>12</v>
      </c>
      <c r="I88" s="18">
        <f>G88/2/12*H88</f>
        <v>5581.44</v>
      </c>
      <c r="J88" s="18">
        <f t="shared" si="10"/>
        <v>16744.32</v>
      </c>
      <c r="K88" s="18">
        <f t="shared" si="8"/>
        <v>9096.280264793331</v>
      </c>
      <c r="L88" s="18">
        <f t="shared" si="9"/>
        <v>25840.60026479333</v>
      </c>
      <c r="M88" s="8">
        <v>25840.60026479333</v>
      </c>
    </row>
    <row r="89" spans="1:13" ht="15" customHeight="1">
      <c r="A89" s="10">
        <v>287601</v>
      </c>
      <c r="B89" s="11" t="s">
        <v>93</v>
      </c>
      <c r="C89" s="16">
        <v>42005</v>
      </c>
      <c r="D89" s="17">
        <v>42369</v>
      </c>
      <c r="E89" s="10">
        <v>79.37</v>
      </c>
      <c r="F89" s="10">
        <v>63</v>
      </c>
      <c r="G89" s="18">
        <f t="shared" si="11"/>
        <v>5000.31</v>
      </c>
      <c r="H89" s="19">
        <v>0</v>
      </c>
      <c r="I89" s="18">
        <v>0</v>
      </c>
      <c r="J89" s="18">
        <f t="shared" si="10"/>
        <v>5000.31</v>
      </c>
      <c r="K89" s="18">
        <f t="shared" si="8"/>
        <v>2716.397033193868</v>
      </c>
      <c r="L89" s="18">
        <f t="shared" si="9"/>
        <v>7716.7070331938685</v>
      </c>
      <c r="M89" s="8">
        <v>7716.7070331938685</v>
      </c>
    </row>
    <row r="90" spans="1:13" ht="15" customHeight="1">
      <c r="A90" s="10">
        <v>289194</v>
      </c>
      <c r="B90" s="11" t="s">
        <v>112</v>
      </c>
      <c r="C90" s="16">
        <v>42005</v>
      </c>
      <c r="D90" s="17">
        <v>42369</v>
      </c>
      <c r="E90" s="10">
        <v>86.69</v>
      </c>
      <c r="F90" s="10">
        <v>128</v>
      </c>
      <c r="G90" s="18">
        <f t="shared" si="11"/>
        <v>11096.32</v>
      </c>
      <c r="H90" s="19">
        <v>0</v>
      </c>
      <c r="I90" s="18">
        <f>G90/2/12*H90</f>
        <v>0</v>
      </c>
      <c r="J90" s="18">
        <f t="shared" si="10"/>
        <v>11096.32</v>
      </c>
      <c r="K90" s="18">
        <f t="shared" si="8"/>
        <v>6028.028407712678</v>
      </c>
      <c r="L90" s="18">
        <f t="shared" si="9"/>
        <v>17124.348407712678</v>
      </c>
      <c r="M90" s="8">
        <v>17124.348407712678</v>
      </c>
    </row>
    <row r="91" spans="1:13" ht="15" customHeight="1">
      <c r="A91" s="10">
        <v>183379</v>
      </c>
      <c r="B91" s="11" t="s">
        <v>85</v>
      </c>
      <c r="C91" s="16">
        <v>42005</v>
      </c>
      <c r="D91" s="17">
        <v>42369</v>
      </c>
      <c r="E91" s="10">
        <v>89.99</v>
      </c>
      <c r="F91" s="10">
        <v>90</v>
      </c>
      <c r="G91" s="18">
        <f t="shared" si="11"/>
        <v>8099.099999999999</v>
      </c>
      <c r="H91" s="19">
        <v>0</v>
      </c>
      <c r="I91" s="18">
        <v>0</v>
      </c>
      <c r="J91" s="18">
        <f t="shared" si="10"/>
        <v>8099.099999999999</v>
      </c>
      <c r="K91" s="18">
        <f t="shared" si="8"/>
        <v>4399.801454617905</v>
      </c>
      <c r="L91" s="18">
        <f t="shared" si="9"/>
        <v>12498.901454617904</v>
      </c>
      <c r="M91" s="8">
        <v>12498.901454617904</v>
      </c>
    </row>
    <row r="92" spans="1:13" ht="15" customHeight="1">
      <c r="A92" s="10">
        <v>289195</v>
      </c>
      <c r="B92" s="11" t="s">
        <v>113</v>
      </c>
      <c r="C92" s="16">
        <v>42005</v>
      </c>
      <c r="D92" s="17">
        <v>42369</v>
      </c>
      <c r="E92" s="10">
        <v>65.97</v>
      </c>
      <c r="F92" s="10">
        <v>90</v>
      </c>
      <c r="G92" s="18">
        <f t="shared" si="11"/>
        <v>5937.3</v>
      </c>
      <c r="H92" s="19">
        <v>0</v>
      </c>
      <c r="I92" s="18">
        <v>0</v>
      </c>
      <c r="J92" s="18">
        <f t="shared" si="10"/>
        <v>5937.3</v>
      </c>
      <c r="K92" s="18">
        <f t="shared" si="8"/>
        <v>3225.4128454399734</v>
      </c>
      <c r="L92" s="18">
        <f t="shared" si="9"/>
        <v>9162.712845439974</v>
      </c>
      <c r="M92" s="8">
        <v>9162.712845439974</v>
      </c>
    </row>
    <row r="93" spans="1:13" ht="15" customHeight="1">
      <c r="A93" s="10">
        <v>183382</v>
      </c>
      <c r="B93" s="11" t="s">
        <v>86</v>
      </c>
      <c r="C93" s="16">
        <v>42005</v>
      </c>
      <c r="D93" s="17">
        <v>42369</v>
      </c>
      <c r="E93" s="10">
        <v>88.46</v>
      </c>
      <c r="F93" s="10">
        <v>128</v>
      </c>
      <c r="G93" s="18">
        <f t="shared" si="11"/>
        <v>11322.88</v>
      </c>
      <c r="H93" s="19">
        <v>12</v>
      </c>
      <c r="I93" s="18">
        <f>G93/2/12*H93</f>
        <v>5661.44</v>
      </c>
      <c r="J93" s="18">
        <f t="shared" si="10"/>
        <v>16984.32</v>
      </c>
      <c r="K93" s="18">
        <f t="shared" si="8"/>
        <v>9226.659238890245</v>
      </c>
      <c r="L93" s="18">
        <f t="shared" si="9"/>
        <v>26210.979238890242</v>
      </c>
      <c r="M93" s="8">
        <v>26210.979238890242</v>
      </c>
    </row>
    <row r="94" spans="1:13" ht="15" customHeight="1">
      <c r="A94" s="10">
        <v>170118</v>
      </c>
      <c r="B94" s="11" t="s">
        <v>70</v>
      </c>
      <c r="C94" s="16">
        <v>42005</v>
      </c>
      <c r="D94" s="17">
        <v>42369</v>
      </c>
      <c r="E94" s="10">
        <v>84.71</v>
      </c>
      <c r="F94" s="10">
        <v>63</v>
      </c>
      <c r="G94" s="18">
        <f t="shared" si="11"/>
        <v>5336.73</v>
      </c>
      <c r="H94" s="19">
        <v>0</v>
      </c>
      <c r="I94" s="18">
        <v>0</v>
      </c>
      <c r="J94" s="18">
        <f t="shared" si="10"/>
        <v>5336.73</v>
      </c>
      <c r="K94" s="18">
        <f t="shared" si="8"/>
        <v>2899.1557601342133</v>
      </c>
      <c r="L94" s="18">
        <f t="shared" si="9"/>
        <v>8235.885760134213</v>
      </c>
      <c r="M94" s="8">
        <v>8235.885760134213</v>
      </c>
    </row>
    <row r="95" spans="1:13" ht="15" customHeight="1">
      <c r="A95" s="10">
        <v>112096</v>
      </c>
      <c r="B95" s="11" t="s">
        <v>11</v>
      </c>
      <c r="C95" s="16">
        <v>42005</v>
      </c>
      <c r="D95" s="17">
        <v>42369</v>
      </c>
      <c r="E95" s="10">
        <v>85.51</v>
      </c>
      <c r="F95" s="10">
        <v>63</v>
      </c>
      <c r="G95" s="18">
        <f t="shared" si="11"/>
        <v>5387.13</v>
      </c>
      <c r="H95" s="19">
        <v>0</v>
      </c>
      <c r="I95" s="18">
        <v>0</v>
      </c>
      <c r="J95" s="18">
        <f t="shared" si="10"/>
        <v>5387.13</v>
      </c>
      <c r="K95" s="18">
        <f t="shared" si="8"/>
        <v>2926.535344694565</v>
      </c>
      <c r="L95" s="18">
        <f t="shared" si="9"/>
        <v>8313.665344694566</v>
      </c>
      <c r="M95" s="8">
        <v>8313.665344694566</v>
      </c>
    </row>
    <row r="96" spans="1:13" ht="15" customHeight="1">
      <c r="A96" s="10">
        <v>170108</v>
      </c>
      <c r="B96" s="11" t="s">
        <v>60</v>
      </c>
      <c r="C96" s="16">
        <v>42005</v>
      </c>
      <c r="D96" s="17">
        <v>42369</v>
      </c>
      <c r="E96" s="10">
        <v>79.08</v>
      </c>
      <c r="F96" s="10">
        <v>63</v>
      </c>
      <c r="G96" s="18">
        <f t="shared" si="11"/>
        <v>4982.04</v>
      </c>
      <c r="H96" s="19">
        <v>0</v>
      </c>
      <c r="I96" s="18">
        <v>0</v>
      </c>
      <c r="J96" s="18">
        <f t="shared" si="10"/>
        <v>4982.04</v>
      </c>
      <c r="K96" s="18">
        <f t="shared" si="8"/>
        <v>2706.4719337907404</v>
      </c>
      <c r="L96" s="18">
        <f t="shared" si="9"/>
        <v>7688.51193379074</v>
      </c>
      <c r="M96" s="8">
        <v>7688.51193379074</v>
      </c>
    </row>
    <row r="97" spans="1:13" ht="15" customHeight="1">
      <c r="A97" s="10">
        <v>288914</v>
      </c>
      <c r="B97" s="11" t="s">
        <v>107</v>
      </c>
      <c r="C97" s="16">
        <v>42005</v>
      </c>
      <c r="D97" s="17">
        <v>42369</v>
      </c>
      <c r="E97" s="10">
        <v>89.5</v>
      </c>
      <c r="F97" s="10">
        <v>128</v>
      </c>
      <c r="G97" s="18">
        <f t="shared" si="11"/>
        <v>11456</v>
      </c>
      <c r="H97" s="19">
        <v>0</v>
      </c>
      <c r="I97" s="18">
        <v>0</v>
      </c>
      <c r="J97" s="18">
        <f t="shared" si="10"/>
        <v>11456</v>
      </c>
      <c r="K97" s="18">
        <f t="shared" si="8"/>
        <v>6223.423030225917</v>
      </c>
      <c r="L97" s="18">
        <f t="shared" si="9"/>
        <v>17679.423030225917</v>
      </c>
      <c r="M97" s="8">
        <v>17679.423030225917</v>
      </c>
    </row>
    <row r="98" spans="1:13" ht="15" customHeight="1">
      <c r="A98" s="10">
        <v>287602</v>
      </c>
      <c r="B98" s="11" t="s">
        <v>94</v>
      </c>
      <c r="C98" s="16">
        <v>42005</v>
      </c>
      <c r="D98" s="17">
        <v>42061</v>
      </c>
      <c r="E98" s="10">
        <v>86.16</v>
      </c>
      <c r="F98" s="10">
        <v>90</v>
      </c>
      <c r="G98" s="18">
        <f>E98*F98/12*2</f>
        <v>1292.3999999999999</v>
      </c>
      <c r="H98" s="19">
        <v>0</v>
      </c>
      <c r="I98" s="18">
        <f>G98/2/12*H98</f>
        <v>0</v>
      </c>
      <c r="J98" s="18">
        <f>G98+I98</f>
        <v>1292.3999999999999</v>
      </c>
      <c r="K98" s="18">
        <f t="shared" si="8"/>
        <v>702.0907755118692</v>
      </c>
      <c r="L98" s="18">
        <f t="shared" si="9"/>
        <v>1994.490775511869</v>
      </c>
      <c r="M98" s="8">
        <v>1994.490775511869</v>
      </c>
    </row>
    <row r="99" spans="1:13" ht="15" customHeight="1">
      <c r="A99" s="10">
        <v>287602</v>
      </c>
      <c r="B99" s="11" t="s">
        <v>94</v>
      </c>
      <c r="C99" s="16">
        <v>42062</v>
      </c>
      <c r="D99" s="17">
        <v>42369</v>
      </c>
      <c r="E99" s="10">
        <v>85.81</v>
      </c>
      <c r="F99" s="10">
        <v>90</v>
      </c>
      <c r="G99" s="18">
        <f>E99*F99/12*10</f>
        <v>6435.75</v>
      </c>
      <c r="H99" s="19">
        <v>10</v>
      </c>
      <c r="I99" s="18">
        <f>G99/2</f>
        <v>3217.875</v>
      </c>
      <c r="J99" s="18">
        <f>G99+I99</f>
        <v>9653.625</v>
      </c>
      <c r="K99" s="18">
        <f t="shared" si="8"/>
        <v>5244.290515901245</v>
      </c>
      <c r="L99" s="18">
        <f t="shared" si="9"/>
        <v>14897.915515901244</v>
      </c>
      <c r="M99" s="8">
        <v>14897.915515901244</v>
      </c>
    </row>
    <row r="100" spans="1:13" ht="15" customHeight="1">
      <c r="A100" s="10">
        <v>289198</v>
      </c>
      <c r="B100" s="11" t="s">
        <v>114</v>
      </c>
      <c r="C100" s="16">
        <v>42005</v>
      </c>
      <c r="D100" s="17">
        <v>42226</v>
      </c>
      <c r="E100" s="10">
        <v>87.33</v>
      </c>
      <c r="F100" s="10">
        <v>128</v>
      </c>
      <c r="G100" s="18">
        <f>E100*F100/12*7.5</f>
        <v>6986.4</v>
      </c>
      <c r="H100" s="19">
        <v>0</v>
      </c>
      <c r="I100" s="18">
        <v>0</v>
      </c>
      <c r="J100" s="18">
        <f t="shared" si="10"/>
        <v>6986.4</v>
      </c>
      <c r="K100" s="18">
        <f t="shared" si="8"/>
        <v>3795.331935961098</v>
      </c>
      <c r="L100" s="18">
        <f t="shared" si="9"/>
        <v>10781.731935961097</v>
      </c>
      <c r="M100" s="8">
        <v>10781.731935961097</v>
      </c>
    </row>
    <row r="101" spans="1:13" ht="15" customHeight="1">
      <c r="A101" s="10">
        <v>170112</v>
      </c>
      <c r="B101" s="11" t="s">
        <v>64</v>
      </c>
      <c r="C101" s="16">
        <v>42005</v>
      </c>
      <c r="D101" s="17">
        <v>42369</v>
      </c>
      <c r="E101" s="10">
        <v>89.66</v>
      </c>
      <c r="F101" s="10">
        <v>90</v>
      </c>
      <c r="G101" s="18">
        <f aca="true" t="shared" si="12" ref="G101:G107">E101*F101</f>
        <v>8069.4</v>
      </c>
      <c r="H101" s="19">
        <v>0</v>
      </c>
      <c r="I101" s="18">
        <v>0</v>
      </c>
      <c r="J101" s="18">
        <f t="shared" si="10"/>
        <v>8069.4</v>
      </c>
      <c r="K101" s="18">
        <f t="shared" si="8"/>
        <v>4383.667056573412</v>
      </c>
      <c r="L101" s="18">
        <f t="shared" si="9"/>
        <v>12453.06705657341</v>
      </c>
      <c r="M101" s="8">
        <v>12453.06705657341</v>
      </c>
    </row>
    <row r="102" spans="1:13" ht="15" customHeight="1">
      <c r="A102" s="10">
        <v>287604</v>
      </c>
      <c r="B102" s="11" t="s">
        <v>95</v>
      </c>
      <c r="C102" s="16">
        <v>42005</v>
      </c>
      <c r="D102" s="17">
        <v>42369</v>
      </c>
      <c r="E102" s="10">
        <v>88.26</v>
      </c>
      <c r="F102" s="10">
        <v>90</v>
      </c>
      <c r="G102" s="18">
        <f t="shared" si="12"/>
        <v>7943.400000000001</v>
      </c>
      <c r="H102" s="19">
        <v>0</v>
      </c>
      <c r="I102" s="18">
        <v>0</v>
      </c>
      <c r="J102" s="18">
        <f t="shared" si="10"/>
        <v>7943.400000000001</v>
      </c>
      <c r="K102" s="18">
        <f t="shared" si="8"/>
        <v>4315.218095172533</v>
      </c>
      <c r="L102" s="18">
        <f t="shared" si="9"/>
        <v>12258.618095172533</v>
      </c>
      <c r="M102" s="8">
        <v>12258.618095172533</v>
      </c>
    </row>
    <row r="103" spans="1:13" ht="15" customHeight="1">
      <c r="A103" s="10">
        <v>65277</v>
      </c>
      <c r="B103" s="11" t="s">
        <v>3</v>
      </c>
      <c r="C103" s="16">
        <v>42005</v>
      </c>
      <c r="D103" s="17">
        <v>42369</v>
      </c>
      <c r="E103" s="10">
        <v>84.63</v>
      </c>
      <c r="F103" s="10">
        <v>63</v>
      </c>
      <c r="G103" s="18">
        <f t="shared" si="12"/>
        <v>5331.69</v>
      </c>
      <c r="H103" s="19">
        <v>0</v>
      </c>
      <c r="I103" s="18">
        <v>0</v>
      </c>
      <c r="J103" s="18">
        <f t="shared" si="10"/>
        <v>5331.69</v>
      </c>
      <c r="K103" s="18">
        <f t="shared" si="8"/>
        <v>2896.4178016781784</v>
      </c>
      <c r="L103" s="18">
        <f t="shared" si="9"/>
        <v>8228.107801678178</v>
      </c>
      <c r="M103" s="8">
        <v>8228.107801678178</v>
      </c>
    </row>
    <row r="104" spans="1:13" ht="15" customHeight="1">
      <c r="A104" s="10">
        <v>170095</v>
      </c>
      <c r="B104" s="11" t="s">
        <v>50</v>
      </c>
      <c r="C104" s="16">
        <v>42005</v>
      </c>
      <c r="D104" s="17">
        <v>42369</v>
      </c>
      <c r="E104" s="10">
        <v>88.37</v>
      </c>
      <c r="F104" s="10">
        <v>90</v>
      </c>
      <c r="G104" s="18">
        <f t="shared" si="12"/>
        <v>7953.3</v>
      </c>
      <c r="H104" s="19">
        <v>12</v>
      </c>
      <c r="I104" s="18">
        <f>G104/2/12*H104</f>
        <v>3976.6499999999996</v>
      </c>
      <c r="J104" s="18">
        <f t="shared" si="10"/>
        <v>11929.95</v>
      </c>
      <c r="K104" s="18">
        <f t="shared" si="8"/>
        <v>6480.894341781046</v>
      </c>
      <c r="L104" s="18">
        <f t="shared" si="9"/>
        <v>18410.84434178105</v>
      </c>
      <c r="M104" s="8">
        <v>18410.84434178105</v>
      </c>
    </row>
    <row r="105" spans="1:13" ht="15" customHeight="1">
      <c r="A105" s="10">
        <v>181406</v>
      </c>
      <c r="B105" s="11" t="s">
        <v>78</v>
      </c>
      <c r="C105" s="16">
        <v>42005</v>
      </c>
      <c r="D105" s="17">
        <v>42369</v>
      </c>
      <c r="E105" s="10">
        <v>86.58</v>
      </c>
      <c r="F105" s="10">
        <v>128</v>
      </c>
      <c r="G105" s="18">
        <f t="shared" si="12"/>
        <v>11082.24</v>
      </c>
      <c r="H105" s="19">
        <v>0</v>
      </c>
      <c r="I105" s="18">
        <v>0</v>
      </c>
      <c r="J105" s="18">
        <f t="shared" si="10"/>
        <v>11082.24</v>
      </c>
      <c r="K105" s="18">
        <f t="shared" si="8"/>
        <v>6020.379507898992</v>
      </c>
      <c r="L105" s="18">
        <f t="shared" si="9"/>
        <v>17102.61950789899</v>
      </c>
      <c r="M105" s="8">
        <v>17102.61950789899</v>
      </c>
    </row>
    <row r="106" spans="1:13" ht="15" customHeight="1">
      <c r="A106" s="10">
        <v>170073</v>
      </c>
      <c r="B106" s="11" t="s">
        <v>35</v>
      </c>
      <c r="C106" s="16">
        <v>42005</v>
      </c>
      <c r="D106" s="17">
        <v>42369</v>
      </c>
      <c r="E106" s="10">
        <v>86.79</v>
      </c>
      <c r="F106" s="10">
        <v>90</v>
      </c>
      <c r="G106" s="18">
        <f t="shared" si="12"/>
        <v>7811.1</v>
      </c>
      <c r="H106" s="19">
        <v>0</v>
      </c>
      <c r="I106" s="18">
        <v>0</v>
      </c>
      <c r="J106" s="18">
        <f t="shared" si="10"/>
        <v>7811.1</v>
      </c>
      <c r="K106" s="18">
        <f t="shared" si="8"/>
        <v>4243.346685701611</v>
      </c>
      <c r="L106" s="18">
        <f t="shared" si="9"/>
        <v>12054.446685701612</v>
      </c>
      <c r="M106" s="8">
        <v>12054.446685701612</v>
      </c>
    </row>
    <row r="107" spans="1:13" ht="15" customHeight="1">
      <c r="A107" s="10">
        <v>170124</v>
      </c>
      <c r="B107" s="11" t="s">
        <v>76</v>
      </c>
      <c r="C107" s="16">
        <v>42005</v>
      </c>
      <c r="D107" s="17">
        <v>42369</v>
      </c>
      <c r="E107" s="10">
        <v>87.98</v>
      </c>
      <c r="F107" s="10">
        <v>90</v>
      </c>
      <c r="G107" s="18">
        <f t="shared" si="12"/>
        <v>7918.200000000001</v>
      </c>
      <c r="H107" s="19">
        <v>0</v>
      </c>
      <c r="I107" s="18">
        <v>0</v>
      </c>
      <c r="J107" s="18">
        <f t="shared" si="10"/>
        <v>7918.200000000001</v>
      </c>
      <c r="K107" s="18">
        <f t="shared" si="8"/>
        <v>4301.528302892358</v>
      </c>
      <c r="L107" s="18">
        <f t="shared" si="9"/>
        <v>12219.72830289236</v>
      </c>
      <c r="M107" s="8">
        <v>12219.72830289236</v>
      </c>
    </row>
    <row r="108" spans="1:13" ht="15" customHeight="1">
      <c r="A108" s="10">
        <v>182342</v>
      </c>
      <c r="B108" s="11" t="s">
        <v>142</v>
      </c>
      <c r="C108" s="16">
        <v>42005</v>
      </c>
      <c r="D108" s="17">
        <v>42183</v>
      </c>
      <c r="E108" s="10">
        <v>91.87</v>
      </c>
      <c r="F108" s="10">
        <v>128</v>
      </c>
      <c r="G108" s="18">
        <f>E108*F108/12*6</f>
        <v>5879.68</v>
      </c>
      <c r="H108" s="19">
        <v>6</v>
      </c>
      <c r="I108" s="18">
        <f>G108/2</f>
        <v>2939.84</v>
      </c>
      <c r="J108" s="18">
        <f t="shared" si="10"/>
        <v>8819.52</v>
      </c>
      <c r="K108" s="18">
        <f t="shared" si="8"/>
        <v>4791.16654011331</v>
      </c>
      <c r="L108" s="18">
        <f t="shared" si="9"/>
        <v>13610.686540113311</v>
      </c>
      <c r="M108" s="8">
        <v>13610.686540113311</v>
      </c>
    </row>
    <row r="109" spans="1:13" ht="15" customHeight="1">
      <c r="A109" s="10">
        <v>65072</v>
      </c>
      <c r="B109" s="11" t="s">
        <v>1</v>
      </c>
      <c r="C109" s="16">
        <v>42005</v>
      </c>
      <c r="D109" s="17">
        <v>42369</v>
      </c>
      <c r="E109" s="10">
        <v>90.71</v>
      </c>
      <c r="F109" s="10">
        <v>128</v>
      </c>
      <c r="G109" s="18">
        <f>E109*F109</f>
        <v>11610.88</v>
      </c>
      <c r="H109" s="19">
        <v>5</v>
      </c>
      <c r="I109" s="18">
        <f>G109/2/12*H109</f>
        <v>2418.9333333333334</v>
      </c>
      <c r="J109" s="18">
        <f t="shared" si="10"/>
        <v>14029.813333333332</v>
      </c>
      <c r="K109" s="18">
        <f t="shared" si="8"/>
        <v>7621.636121546551</v>
      </c>
      <c r="L109" s="18">
        <f t="shared" si="9"/>
        <v>21651.449454879883</v>
      </c>
      <c r="M109" s="8">
        <v>21651.449454879883</v>
      </c>
    </row>
    <row r="110" spans="1:13" ht="15" customHeight="1">
      <c r="A110" s="10">
        <v>170082</v>
      </c>
      <c r="B110" s="11" t="s">
        <v>42</v>
      </c>
      <c r="C110" s="16">
        <v>42005</v>
      </c>
      <c r="D110" s="17">
        <v>42369</v>
      </c>
      <c r="E110" s="10">
        <v>90.17</v>
      </c>
      <c r="F110" s="10">
        <v>128</v>
      </c>
      <c r="G110" s="18">
        <f>E110*F110</f>
        <v>11541.76</v>
      </c>
      <c r="H110" s="19">
        <v>12</v>
      </c>
      <c r="I110" s="18">
        <f>G110/2/12*H110</f>
        <v>5770.88</v>
      </c>
      <c r="J110" s="18">
        <f t="shared" si="10"/>
        <v>17312.64</v>
      </c>
      <c r="K110" s="18">
        <f t="shared" si="8"/>
        <v>9405.01767545482</v>
      </c>
      <c r="L110" s="18">
        <f t="shared" si="9"/>
        <v>26717.65767545482</v>
      </c>
      <c r="M110" s="8">
        <v>26717.65767545482</v>
      </c>
    </row>
    <row r="111" spans="1:13" ht="15" customHeight="1">
      <c r="A111" s="10">
        <v>65282</v>
      </c>
      <c r="B111" s="11" t="s">
        <v>4</v>
      </c>
      <c r="C111" s="16">
        <v>42005</v>
      </c>
      <c r="D111" s="17">
        <v>42369</v>
      </c>
      <c r="E111" s="10">
        <v>90.12</v>
      </c>
      <c r="F111" s="10">
        <v>128</v>
      </c>
      <c r="G111" s="18">
        <f>E111*F111</f>
        <v>11535.36</v>
      </c>
      <c r="H111" s="19">
        <v>12</v>
      </c>
      <c r="I111" s="18">
        <f>G111/2/12*H111</f>
        <v>5767.68</v>
      </c>
      <c r="J111" s="18">
        <f t="shared" si="10"/>
        <v>17303.04</v>
      </c>
      <c r="K111" s="18">
        <f t="shared" si="8"/>
        <v>9399.802516490943</v>
      </c>
      <c r="L111" s="18">
        <f t="shared" si="9"/>
        <v>26702.842516490942</v>
      </c>
      <c r="M111" s="8">
        <v>26702.842516490942</v>
      </c>
    </row>
    <row r="112" spans="1:13" ht="15" customHeight="1">
      <c r="A112" s="10">
        <v>170119</v>
      </c>
      <c r="B112" s="11" t="s">
        <v>71</v>
      </c>
      <c r="C112" s="16">
        <v>42005</v>
      </c>
      <c r="D112" s="17">
        <v>42369</v>
      </c>
      <c r="E112" s="10">
        <v>90.56</v>
      </c>
      <c r="F112" s="10">
        <v>90</v>
      </c>
      <c r="G112" s="18">
        <f>E112*F112</f>
        <v>8150.400000000001</v>
      </c>
      <c r="H112" s="19">
        <v>0</v>
      </c>
      <c r="I112" s="18">
        <v>0</v>
      </c>
      <c r="J112" s="18">
        <f t="shared" si="10"/>
        <v>8150.400000000001</v>
      </c>
      <c r="K112" s="18">
        <f t="shared" si="8"/>
        <v>4427.669960331119</v>
      </c>
      <c r="L112" s="18">
        <f t="shared" si="9"/>
        <v>12578.069960331119</v>
      </c>
      <c r="M112" s="8">
        <v>12578.069960331119</v>
      </c>
    </row>
    <row r="113" spans="1:13" ht="15" customHeight="1">
      <c r="A113" s="10">
        <v>170113</v>
      </c>
      <c r="B113" s="11" t="s">
        <v>65</v>
      </c>
      <c r="C113" s="16">
        <v>42005</v>
      </c>
      <c r="D113" s="17">
        <v>42337</v>
      </c>
      <c r="E113" s="10">
        <v>91.53</v>
      </c>
      <c r="F113" s="10">
        <v>90</v>
      </c>
      <c r="G113" s="18">
        <f>E113*F113/12*11</f>
        <v>7551.225</v>
      </c>
      <c r="H113" s="19">
        <v>11</v>
      </c>
      <c r="I113" s="18">
        <f>G113/2/12*H113</f>
        <v>3460.9781250000005</v>
      </c>
      <c r="J113" s="18">
        <f t="shared" si="10"/>
        <v>11012.203125</v>
      </c>
      <c r="K113" s="18">
        <f t="shared" si="8"/>
        <v>5982.332274934602</v>
      </c>
      <c r="L113" s="18">
        <f t="shared" si="9"/>
        <v>16994.5353999346</v>
      </c>
      <c r="M113" s="8">
        <v>16994.5353999346</v>
      </c>
    </row>
    <row r="114" spans="1:13" ht="15" customHeight="1">
      <c r="A114" s="10">
        <v>170113</v>
      </c>
      <c r="B114" s="11" t="s">
        <v>65</v>
      </c>
      <c r="C114" s="16">
        <v>42338</v>
      </c>
      <c r="D114" s="17">
        <v>42369</v>
      </c>
      <c r="E114" s="10">
        <v>90.69</v>
      </c>
      <c r="F114" s="10">
        <v>128</v>
      </c>
      <c r="G114" s="18">
        <f>E114*F114/12*1</f>
        <v>967.36</v>
      </c>
      <c r="H114" s="19">
        <v>1</v>
      </c>
      <c r="I114" s="18">
        <f>G114/2</f>
        <v>483.68</v>
      </c>
      <c r="J114" s="18">
        <f>G114+I114</f>
        <v>1451.04</v>
      </c>
      <c r="K114" s="18">
        <f t="shared" si="8"/>
        <v>788.2712773899278</v>
      </c>
      <c r="L114" s="18">
        <f t="shared" si="9"/>
        <v>2239.311277389928</v>
      </c>
      <c r="M114" s="8">
        <v>2239.311277389928</v>
      </c>
    </row>
    <row r="115" spans="1:13" ht="15" customHeight="1">
      <c r="A115" s="10">
        <v>130032</v>
      </c>
      <c r="B115" s="11" t="s">
        <v>15</v>
      </c>
      <c r="C115" s="16">
        <v>42005</v>
      </c>
      <c r="D115" s="17">
        <v>42369</v>
      </c>
      <c r="E115" s="10">
        <v>75.6</v>
      </c>
      <c r="F115" s="10">
        <v>63</v>
      </c>
      <c r="G115" s="18">
        <f>E115*F115</f>
        <v>4762.799999999999</v>
      </c>
      <c r="H115" s="19">
        <v>0</v>
      </c>
      <c r="I115" s="18">
        <v>0</v>
      </c>
      <c r="J115" s="18">
        <f t="shared" si="10"/>
        <v>4762.799999999999</v>
      </c>
      <c r="K115" s="18">
        <f t="shared" si="8"/>
        <v>2587.3707409532117</v>
      </c>
      <c r="L115" s="18">
        <f t="shared" si="9"/>
        <v>7350.170740953211</v>
      </c>
      <c r="M115" s="8">
        <v>7350.170740953211</v>
      </c>
    </row>
    <row r="116" spans="1:13" ht="15" customHeight="1">
      <c r="A116" s="10">
        <v>386082</v>
      </c>
      <c r="B116" s="11" t="s">
        <v>116</v>
      </c>
      <c r="C116" s="16">
        <v>42005</v>
      </c>
      <c r="D116" s="17">
        <v>42124</v>
      </c>
      <c r="E116" s="10">
        <v>84.32</v>
      </c>
      <c r="F116" s="10">
        <v>63</v>
      </c>
      <c r="G116" s="18">
        <f>E116*F116/12*4</f>
        <v>1770.72</v>
      </c>
      <c r="H116" s="19">
        <v>0</v>
      </c>
      <c r="I116" s="18">
        <v>0</v>
      </c>
      <c r="J116" s="18">
        <f t="shared" si="10"/>
        <v>1770.72</v>
      </c>
      <c r="K116" s="18">
        <f t="shared" si="8"/>
        <v>961.9360708870142</v>
      </c>
      <c r="L116" s="18">
        <f t="shared" si="9"/>
        <v>2732.6560708870143</v>
      </c>
      <c r="M116" s="8">
        <v>2732.6560708870143</v>
      </c>
    </row>
    <row r="117" spans="1:13" ht="15" customHeight="1">
      <c r="A117" s="10">
        <v>170101</v>
      </c>
      <c r="B117" s="11" t="s">
        <v>54</v>
      </c>
      <c r="C117" s="16">
        <v>42005</v>
      </c>
      <c r="D117" s="17">
        <v>42369</v>
      </c>
      <c r="E117" s="10">
        <v>86.16</v>
      </c>
      <c r="F117" s="10">
        <v>90</v>
      </c>
      <c r="G117" s="18">
        <f aca="true" t="shared" si="13" ref="G117:G126">E117*F117</f>
        <v>7754.4</v>
      </c>
      <c r="H117" s="19">
        <v>12</v>
      </c>
      <c r="I117" s="18">
        <f>G117/2/12*H117</f>
        <v>3877.2</v>
      </c>
      <c r="J117" s="18">
        <f t="shared" si="10"/>
        <v>11631.599999999999</v>
      </c>
      <c r="K117" s="18">
        <f t="shared" si="8"/>
        <v>6318.816979606822</v>
      </c>
      <c r="L117" s="18">
        <f t="shared" si="9"/>
        <v>17950.41697960682</v>
      </c>
      <c r="M117" s="8">
        <v>17950.41697960682</v>
      </c>
    </row>
    <row r="118" spans="1:13" ht="15" customHeight="1">
      <c r="A118" s="10">
        <v>170064</v>
      </c>
      <c r="B118" s="11" t="s">
        <v>26</v>
      </c>
      <c r="C118" s="16">
        <v>42005</v>
      </c>
      <c r="D118" s="17">
        <v>42369</v>
      </c>
      <c r="E118" s="10">
        <v>83.49</v>
      </c>
      <c r="F118" s="10">
        <v>63</v>
      </c>
      <c r="G118" s="18">
        <f t="shared" si="13"/>
        <v>5259.87</v>
      </c>
      <c r="H118" s="19">
        <v>0</v>
      </c>
      <c r="I118" s="18">
        <v>0</v>
      </c>
      <c r="J118" s="18">
        <f t="shared" si="10"/>
        <v>5259.87</v>
      </c>
      <c r="K118" s="18">
        <f t="shared" si="8"/>
        <v>2857.401893679678</v>
      </c>
      <c r="L118" s="18">
        <f t="shared" si="9"/>
        <v>8117.271893679677</v>
      </c>
      <c r="M118" s="8">
        <v>8117.271893679677</v>
      </c>
    </row>
    <row r="119" spans="1:13" ht="15" customHeight="1">
      <c r="A119" s="10">
        <v>170083</v>
      </c>
      <c r="B119" s="11" t="s">
        <v>43</v>
      </c>
      <c r="C119" s="16">
        <v>42005</v>
      </c>
      <c r="D119" s="17">
        <v>42369</v>
      </c>
      <c r="E119" s="10">
        <v>91.37</v>
      </c>
      <c r="F119" s="10">
        <v>128</v>
      </c>
      <c r="G119" s="18">
        <f t="shared" si="13"/>
        <v>11695.36</v>
      </c>
      <c r="H119" s="19">
        <v>5</v>
      </c>
      <c r="I119" s="18">
        <f>G119/2/12*H119</f>
        <v>2436.5333333333333</v>
      </c>
      <c r="J119" s="18">
        <f t="shared" si="10"/>
        <v>14131.893333333333</v>
      </c>
      <c r="K119" s="18">
        <f t="shared" si="8"/>
        <v>7677.09064519577</v>
      </c>
      <c r="L119" s="18">
        <f t="shared" si="9"/>
        <v>21808.983978529104</v>
      </c>
      <c r="M119" s="8">
        <v>21808.983978529104</v>
      </c>
    </row>
    <row r="120" spans="1:13" ht="15" customHeight="1">
      <c r="A120" s="10">
        <v>170102</v>
      </c>
      <c r="B120" s="11" t="s">
        <v>55</v>
      </c>
      <c r="C120" s="16">
        <v>42005</v>
      </c>
      <c r="D120" s="17">
        <v>42369</v>
      </c>
      <c r="E120" s="10">
        <v>66.82</v>
      </c>
      <c r="F120" s="10">
        <v>63</v>
      </c>
      <c r="G120" s="18">
        <f t="shared" si="13"/>
        <v>4209.66</v>
      </c>
      <c r="H120" s="19">
        <v>0</v>
      </c>
      <c r="I120" s="18">
        <v>0</v>
      </c>
      <c r="J120" s="18">
        <f t="shared" si="10"/>
        <v>4209.66</v>
      </c>
      <c r="K120" s="18">
        <f t="shared" si="8"/>
        <v>2286.8798004033547</v>
      </c>
      <c r="L120" s="18">
        <f t="shared" si="9"/>
        <v>6496.539800403354</v>
      </c>
      <c r="M120" s="8">
        <v>6496.539800403354</v>
      </c>
    </row>
    <row r="121" spans="1:13" ht="15" customHeight="1">
      <c r="A121" s="10">
        <v>170084</v>
      </c>
      <c r="B121" s="11" t="s">
        <v>44</v>
      </c>
      <c r="C121" s="16">
        <v>42005</v>
      </c>
      <c r="D121" s="17">
        <v>42369</v>
      </c>
      <c r="E121" s="10">
        <v>90.58</v>
      </c>
      <c r="F121" s="10">
        <v>128</v>
      </c>
      <c r="G121" s="18">
        <f t="shared" si="13"/>
        <v>11594.24</v>
      </c>
      <c r="H121" s="19">
        <v>12</v>
      </c>
      <c r="I121" s="18">
        <f>G121/2/12*H121</f>
        <v>5797.12</v>
      </c>
      <c r="J121" s="18">
        <f t="shared" si="10"/>
        <v>17391.36</v>
      </c>
      <c r="K121" s="18">
        <f t="shared" si="8"/>
        <v>9447.781978958606</v>
      </c>
      <c r="L121" s="18">
        <f t="shared" si="9"/>
        <v>26839.141978958607</v>
      </c>
      <c r="M121" s="8">
        <v>26839.141978958607</v>
      </c>
    </row>
    <row r="122" spans="1:13" ht="15" customHeight="1">
      <c r="A122" s="10">
        <v>130041</v>
      </c>
      <c r="B122" s="11" t="s">
        <v>17</v>
      </c>
      <c r="C122" s="16">
        <v>42005</v>
      </c>
      <c r="D122" s="17">
        <v>42369</v>
      </c>
      <c r="E122" s="10">
        <v>81.11</v>
      </c>
      <c r="F122" s="10">
        <v>63</v>
      </c>
      <c r="G122" s="18">
        <f t="shared" si="13"/>
        <v>5109.93</v>
      </c>
      <c r="H122" s="19">
        <v>0</v>
      </c>
      <c r="I122" s="18">
        <v>0</v>
      </c>
      <c r="J122" s="18">
        <f t="shared" si="10"/>
        <v>5109.93</v>
      </c>
      <c r="K122" s="18">
        <f t="shared" si="8"/>
        <v>2775.947629612632</v>
      </c>
      <c r="L122" s="18">
        <f t="shared" si="9"/>
        <v>7885.8776296126325</v>
      </c>
      <c r="M122" s="8">
        <v>7885.8776296126325</v>
      </c>
    </row>
    <row r="123" spans="1:13" ht="15" customHeight="1">
      <c r="A123" s="10">
        <v>287986</v>
      </c>
      <c r="B123" s="11" t="s">
        <v>104</v>
      </c>
      <c r="C123" s="16">
        <v>42005</v>
      </c>
      <c r="D123" s="17">
        <v>42369</v>
      </c>
      <c r="E123" s="10">
        <v>82.11</v>
      </c>
      <c r="F123" s="10">
        <v>90</v>
      </c>
      <c r="G123" s="18">
        <f t="shared" si="13"/>
        <v>7389.9</v>
      </c>
      <c r="H123" s="19">
        <v>12</v>
      </c>
      <c r="I123" s="18">
        <f>G123/2/12*H123</f>
        <v>3694.95</v>
      </c>
      <c r="J123" s="18">
        <f t="shared" si="10"/>
        <v>11084.849999999999</v>
      </c>
      <c r="K123" s="18">
        <f t="shared" si="8"/>
        <v>6021.7973792422945</v>
      </c>
      <c r="L123" s="18">
        <f t="shared" si="9"/>
        <v>17106.64737924229</v>
      </c>
      <c r="M123" s="8">
        <v>17106.64737924229</v>
      </c>
    </row>
    <row r="124" spans="1:13" ht="15" customHeight="1">
      <c r="A124" s="10">
        <v>880037</v>
      </c>
      <c r="B124" s="11" t="s">
        <v>125</v>
      </c>
      <c r="C124" s="16">
        <v>42005</v>
      </c>
      <c r="D124" s="17">
        <v>42369</v>
      </c>
      <c r="E124" s="10">
        <v>89.06</v>
      </c>
      <c r="F124" s="10">
        <v>90</v>
      </c>
      <c r="G124" s="18">
        <f t="shared" si="13"/>
        <v>8015.400000000001</v>
      </c>
      <c r="H124" s="19">
        <v>0</v>
      </c>
      <c r="I124" s="18">
        <v>0</v>
      </c>
      <c r="J124" s="18">
        <f t="shared" si="10"/>
        <v>8015.400000000001</v>
      </c>
      <c r="K124" s="18">
        <f t="shared" si="8"/>
        <v>4354.331787401607</v>
      </c>
      <c r="L124" s="18">
        <f t="shared" si="9"/>
        <v>12369.731787401608</v>
      </c>
      <c r="M124" s="8">
        <v>12369.731787401608</v>
      </c>
    </row>
    <row r="125" spans="1:13" ht="15" customHeight="1">
      <c r="A125" s="10">
        <v>170088</v>
      </c>
      <c r="B125" s="11" t="s">
        <v>46</v>
      </c>
      <c r="C125" s="16">
        <v>42005</v>
      </c>
      <c r="D125" s="17">
        <v>42369</v>
      </c>
      <c r="E125" s="10">
        <v>87.85</v>
      </c>
      <c r="F125" s="10">
        <v>128</v>
      </c>
      <c r="G125" s="18">
        <f t="shared" si="13"/>
        <v>11244.8</v>
      </c>
      <c r="H125" s="19">
        <v>12</v>
      </c>
      <c r="I125" s="18">
        <f>G125/2/12*H125</f>
        <v>5622.4</v>
      </c>
      <c r="J125" s="18">
        <f t="shared" si="10"/>
        <v>16867.199999999997</v>
      </c>
      <c r="K125" s="18">
        <f t="shared" si="8"/>
        <v>9163.03429953095</v>
      </c>
      <c r="L125" s="18">
        <f t="shared" si="9"/>
        <v>26030.234299530945</v>
      </c>
      <c r="M125" s="8">
        <v>26030.234299530945</v>
      </c>
    </row>
    <row r="126" spans="1:13" ht="15" customHeight="1">
      <c r="A126" s="10">
        <v>130030</v>
      </c>
      <c r="B126" s="11" t="s">
        <v>14</v>
      </c>
      <c r="C126" s="16">
        <v>42005</v>
      </c>
      <c r="D126" s="17">
        <v>42369</v>
      </c>
      <c r="E126" s="10">
        <v>87.49</v>
      </c>
      <c r="F126" s="10">
        <v>90</v>
      </c>
      <c r="G126" s="18">
        <f t="shared" si="13"/>
        <v>7874.099999999999</v>
      </c>
      <c r="H126" s="19">
        <v>0</v>
      </c>
      <c r="I126" s="18">
        <v>0</v>
      </c>
      <c r="J126" s="18">
        <f t="shared" si="10"/>
        <v>7874.099999999999</v>
      </c>
      <c r="K126" s="18">
        <f t="shared" si="8"/>
        <v>4277.57116640205</v>
      </c>
      <c r="L126" s="18">
        <f t="shared" si="9"/>
        <v>12151.67116640205</v>
      </c>
      <c r="M126" s="8">
        <v>12151.67116640205</v>
      </c>
    </row>
    <row r="127" spans="1:13" ht="15" customHeight="1">
      <c r="A127" s="10">
        <v>289080</v>
      </c>
      <c r="B127" s="11" t="s">
        <v>108</v>
      </c>
      <c r="C127" s="16">
        <v>42005</v>
      </c>
      <c r="D127" s="17">
        <v>42183</v>
      </c>
      <c r="E127" s="10">
        <v>88.38</v>
      </c>
      <c r="F127" s="10">
        <v>90</v>
      </c>
      <c r="G127" s="18">
        <f>E127*F127/12*6</f>
        <v>3977.1000000000004</v>
      </c>
      <c r="H127" s="19">
        <v>0</v>
      </c>
      <c r="I127" s="18">
        <v>0</v>
      </c>
      <c r="J127" s="18">
        <f t="shared" si="10"/>
        <v>3977.1000000000004</v>
      </c>
      <c r="K127" s="18">
        <f t="shared" si="8"/>
        <v>2160.542574503447</v>
      </c>
      <c r="L127" s="18">
        <f t="shared" si="9"/>
        <v>6137.642574503448</v>
      </c>
      <c r="M127" s="8">
        <v>6137.642574503448</v>
      </c>
    </row>
    <row r="128" spans="1:13" ht="15" customHeight="1">
      <c r="A128" s="10">
        <v>289080</v>
      </c>
      <c r="B128" s="11" t="s">
        <v>108</v>
      </c>
      <c r="C128" s="16">
        <v>42184</v>
      </c>
      <c r="D128" s="17">
        <v>42369</v>
      </c>
      <c r="E128" s="10">
        <v>91.33</v>
      </c>
      <c r="F128" s="10">
        <v>128</v>
      </c>
      <c r="G128" s="18">
        <f>E128*F128/12*6</f>
        <v>5845.12</v>
      </c>
      <c r="H128" s="19">
        <v>6</v>
      </c>
      <c r="I128" s="18">
        <f>G128/2</f>
        <v>2922.56</v>
      </c>
      <c r="J128" s="18">
        <f>G128+I128</f>
        <v>8767.68</v>
      </c>
      <c r="K128" s="18">
        <f t="shared" si="8"/>
        <v>4763.004681708377</v>
      </c>
      <c r="L128" s="18">
        <f t="shared" si="9"/>
        <v>13530.684681708377</v>
      </c>
      <c r="M128" s="8">
        <v>13530.684681708377</v>
      </c>
    </row>
    <row r="129" spans="1:13" ht="15" customHeight="1">
      <c r="A129" s="10">
        <v>289222</v>
      </c>
      <c r="B129" s="11" t="s">
        <v>115</v>
      </c>
      <c r="C129" s="16">
        <v>42005</v>
      </c>
      <c r="D129" s="17">
        <v>42369</v>
      </c>
      <c r="E129" s="10">
        <v>84.04</v>
      </c>
      <c r="F129" s="10">
        <v>90</v>
      </c>
      <c r="G129" s="18">
        <f>E129*F129</f>
        <v>7563.6</v>
      </c>
      <c r="H129" s="19">
        <v>0</v>
      </c>
      <c r="I129" s="18">
        <v>0</v>
      </c>
      <c r="J129" s="18">
        <f t="shared" si="10"/>
        <v>7563.6</v>
      </c>
      <c r="K129" s="18">
        <f t="shared" si="8"/>
        <v>4108.893368664171</v>
      </c>
      <c r="L129" s="18">
        <f t="shared" si="9"/>
        <v>11672.49336866417</v>
      </c>
      <c r="M129" s="8">
        <v>11672.49336866417</v>
      </c>
    </row>
    <row r="130" spans="1:13" ht="15" customHeight="1">
      <c r="A130" s="10">
        <v>410013</v>
      </c>
      <c r="B130" s="11" t="s">
        <v>119</v>
      </c>
      <c r="C130" s="16">
        <v>42005</v>
      </c>
      <c r="D130" s="17">
        <v>42369</v>
      </c>
      <c r="E130" s="10">
        <v>87.41</v>
      </c>
      <c r="F130" s="10">
        <v>90</v>
      </c>
      <c r="G130" s="18">
        <f>E130*F130</f>
        <v>7866.9</v>
      </c>
      <c r="H130" s="19">
        <v>0</v>
      </c>
      <c r="I130" s="18">
        <v>0</v>
      </c>
      <c r="J130" s="18">
        <f t="shared" si="10"/>
        <v>7866.9</v>
      </c>
      <c r="K130" s="18">
        <f t="shared" si="8"/>
        <v>4273.6597971791425</v>
      </c>
      <c r="L130" s="18">
        <f t="shared" si="9"/>
        <v>12140.559797179143</v>
      </c>
      <c r="M130" s="8">
        <v>12140.559797179143</v>
      </c>
    </row>
    <row r="131" spans="1:13" ht="15" customHeight="1">
      <c r="A131" s="10">
        <v>287610</v>
      </c>
      <c r="B131" s="11" t="s">
        <v>96</v>
      </c>
      <c r="C131" s="16">
        <v>42005</v>
      </c>
      <c r="D131" s="17">
        <v>42369</v>
      </c>
      <c r="E131" s="10">
        <v>91.56</v>
      </c>
      <c r="F131" s="10">
        <v>128</v>
      </c>
      <c r="G131" s="18">
        <f>E131*F131</f>
        <v>11719.68</v>
      </c>
      <c r="H131" s="19">
        <v>12</v>
      </c>
      <c r="I131" s="18">
        <f>G131/2/12*H131</f>
        <v>5859.84</v>
      </c>
      <c r="J131" s="18">
        <f t="shared" si="10"/>
        <v>17579.52</v>
      </c>
      <c r="K131" s="18">
        <f t="shared" si="8"/>
        <v>9549.999094650584</v>
      </c>
      <c r="L131" s="18">
        <f t="shared" si="9"/>
        <v>27129.519094650583</v>
      </c>
      <c r="M131" s="8">
        <v>27129.519094650583</v>
      </c>
    </row>
    <row r="132" spans="1:13" ht="15" customHeight="1">
      <c r="A132" s="10">
        <v>170120</v>
      </c>
      <c r="B132" s="11" t="s">
        <v>72</v>
      </c>
      <c r="C132" s="16">
        <v>42005</v>
      </c>
      <c r="D132" s="17">
        <v>42306</v>
      </c>
      <c r="E132" s="10">
        <v>87.24</v>
      </c>
      <c r="F132" s="10">
        <v>90</v>
      </c>
      <c r="G132" s="18">
        <f>E132*F132/12*10</f>
        <v>6543</v>
      </c>
      <c r="H132" s="19">
        <v>0</v>
      </c>
      <c r="I132" s="18">
        <v>0</v>
      </c>
      <c r="J132" s="18">
        <f t="shared" si="10"/>
        <v>6543</v>
      </c>
      <c r="K132" s="18">
        <f t="shared" si="8"/>
        <v>3554.456781317054</v>
      </c>
      <c r="L132" s="18">
        <f t="shared" si="9"/>
        <v>10097.456781317054</v>
      </c>
      <c r="M132" s="8">
        <v>10097.456781317054</v>
      </c>
    </row>
    <row r="133" spans="1:13" ht="15" customHeight="1">
      <c r="A133" s="10">
        <v>170120</v>
      </c>
      <c r="B133" s="11" t="s">
        <v>72</v>
      </c>
      <c r="C133" s="16">
        <v>42307</v>
      </c>
      <c r="D133" s="17">
        <v>42369</v>
      </c>
      <c r="E133" s="10">
        <v>86.77</v>
      </c>
      <c r="F133" s="10">
        <v>128</v>
      </c>
      <c r="G133" s="18">
        <f>E133*F133/12*2</f>
        <v>1851.0933333333332</v>
      </c>
      <c r="H133" s="19">
        <v>2</v>
      </c>
      <c r="I133" s="18">
        <f>G133/2/12*H133</f>
        <v>154.25777777777776</v>
      </c>
      <c r="J133" s="18">
        <f>G133+I133</f>
        <v>2005.351111111111</v>
      </c>
      <c r="K133" s="18">
        <f t="shared" si="8"/>
        <v>1089.3984190448691</v>
      </c>
      <c r="L133" s="18">
        <f t="shared" si="9"/>
        <v>3094.74953015598</v>
      </c>
      <c r="M133" s="8">
        <v>3094.74953015598</v>
      </c>
    </row>
    <row r="134" spans="1:13" ht="15" customHeight="1">
      <c r="A134" s="10">
        <v>287611</v>
      </c>
      <c r="B134" s="11" t="s">
        <v>97</v>
      </c>
      <c r="C134" s="16">
        <v>42005</v>
      </c>
      <c r="D134" s="17">
        <v>42369</v>
      </c>
      <c r="E134" s="10">
        <v>86.79</v>
      </c>
      <c r="F134" s="10">
        <v>90</v>
      </c>
      <c r="G134" s="18">
        <f aca="true" t="shared" si="14" ref="G134:G146">E134*F134</f>
        <v>7811.1</v>
      </c>
      <c r="H134" s="19">
        <v>11</v>
      </c>
      <c r="I134" s="18">
        <f>G134/2/12*H134</f>
        <v>3580.0875000000005</v>
      </c>
      <c r="J134" s="18">
        <f aca="true" t="shared" si="15" ref="J134:J150">G134+I134</f>
        <v>11391.1875</v>
      </c>
      <c r="K134" s="18">
        <f t="shared" si="8"/>
        <v>6188.213916648183</v>
      </c>
      <c r="L134" s="18">
        <f t="shared" si="9"/>
        <v>17579.401416648183</v>
      </c>
      <c r="M134" s="8">
        <v>17579.401416648183</v>
      </c>
    </row>
    <row r="135" spans="1:13" ht="15" customHeight="1">
      <c r="A135" s="10">
        <v>920018</v>
      </c>
      <c r="B135" s="11" t="s">
        <v>129</v>
      </c>
      <c r="C135" s="16">
        <v>42005</v>
      </c>
      <c r="D135" s="17">
        <v>42369</v>
      </c>
      <c r="E135" s="10">
        <v>92</v>
      </c>
      <c r="F135" s="10">
        <v>128</v>
      </c>
      <c r="G135" s="18">
        <f t="shared" si="14"/>
        <v>11776</v>
      </c>
      <c r="H135" s="19">
        <v>2</v>
      </c>
      <c r="I135" s="18">
        <f>G135/2/12*H135</f>
        <v>981.3333333333334</v>
      </c>
      <c r="J135" s="18">
        <f t="shared" si="15"/>
        <v>12757.333333333334</v>
      </c>
      <c r="K135" s="18">
        <f aca="true" t="shared" si="16" ref="K135:K150">J135*100/1235464.65*671160.89/100</f>
        <v>6930.366800884727</v>
      </c>
      <c r="L135" s="18">
        <f aca="true" t="shared" si="17" ref="L135:L150">J135+K135</f>
        <v>19687.70013421806</v>
      </c>
      <c r="M135" s="8">
        <v>19687.70013421806</v>
      </c>
    </row>
    <row r="136" spans="1:13" ht="15" customHeight="1">
      <c r="A136" s="10">
        <v>170121</v>
      </c>
      <c r="B136" s="11" t="s">
        <v>73</v>
      </c>
      <c r="C136" s="16">
        <v>42005</v>
      </c>
      <c r="D136" s="17">
        <v>42369</v>
      </c>
      <c r="E136" s="10">
        <v>88.37</v>
      </c>
      <c r="F136" s="10">
        <v>90</v>
      </c>
      <c r="G136" s="18">
        <f t="shared" si="14"/>
        <v>7953.3</v>
      </c>
      <c r="H136" s="19">
        <v>0</v>
      </c>
      <c r="I136" s="18">
        <v>0</v>
      </c>
      <c r="J136" s="18">
        <f t="shared" si="15"/>
        <v>7953.3</v>
      </c>
      <c r="K136" s="18">
        <f t="shared" si="16"/>
        <v>4320.596227854031</v>
      </c>
      <c r="L136" s="18">
        <f t="shared" si="17"/>
        <v>12273.896227854031</v>
      </c>
      <c r="M136" s="8">
        <v>12273.896227854031</v>
      </c>
    </row>
    <row r="137" spans="1:13" ht="15" customHeight="1">
      <c r="A137" s="10">
        <v>880039</v>
      </c>
      <c r="B137" s="11" t="s">
        <v>126</v>
      </c>
      <c r="C137" s="16">
        <v>42005</v>
      </c>
      <c r="D137" s="17">
        <v>42369</v>
      </c>
      <c r="E137" s="10">
        <v>86.83</v>
      </c>
      <c r="F137" s="10">
        <v>90</v>
      </c>
      <c r="G137" s="18">
        <f t="shared" si="14"/>
        <v>7814.7</v>
      </c>
      <c r="H137" s="19">
        <v>12</v>
      </c>
      <c r="I137" s="18">
        <f>G137/2/12*H137</f>
        <v>3907.3500000000004</v>
      </c>
      <c r="J137" s="18">
        <f t="shared" si="15"/>
        <v>11722.05</v>
      </c>
      <c r="K137" s="18">
        <f t="shared" si="16"/>
        <v>6367.953555469597</v>
      </c>
      <c r="L137" s="18">
        <f t="shared" si="17"/>
        <v>18090.003555469597</v>
      </c>
      <c r="M137" s="8">
        <v>18090.003555469597</v>
      </c>
    </row>
    <row r="138" spans="1:13" ht="15" customHeight="1">
      <c r="A138" s="10">
        <v>170114</v>
      </c>
      <c r="B138" s="11" t="s">
        <v>66</v>
      </c>
      <c r="C138" s="16">
        <v>42005</v>
      </c>
      <c r="D138" s="17">
        <v>42369</v>
      </c>
      <c r="E138" s="10">
        <v>85.68</v>
      </c>
      <c r="F138" s="10">
        <v>63</v>
      </c>
      <c r="G138" s="18">
        <f t="shared" si="14"/>
        <v>5397.84</v>
      </c>
      <c r="H138" s="19">
        <v>12</v>
      </c>
      <c r="I138" s="18">
        <f>G138/2/12*H138</f>
        <v>2698.92</v>
      </c>
      <c r="J138" s="18">
        <f t="shared" si="15"/>
        <v>8096.76</v>
      </c>
      <c r="K138" s="18">
        <f t="shared" si="16"/>
        <v>4398.53025962046</v>
      </c>
      <c r="L138" s="18">
        <f t="shared" si="17"/>
        <v>12495.29025962046</v>
      </c>
      <c r="M138" s="8">
        <v>12495.29025962046</v>
      </c>
    </row>
    <row r="139" spans="1:13" ht="15" customHeight="1">
      <c r="A139" s="10">
        <v>287617</v>
      </c>
      <c r="B139" s="11" t="s">
        <v>98</v>
      </c>
      <c r="C139" s="16">
        <v>42005</v>
      </c>
      <c r="D139" s="17">
        <v>42369</v>
      </c>
      <c r="E139" s="10">
        <v>77.67</v>
      </c>
      <c r="F139" s="10">
        <v>63</v>
      </c>
      <c r="G139" s="18">
        <f t="shared" si="14"/>
        <v>4893.21</v>
      </c>
      <c r="H139" s="19">
        <v>0</v>
      </c>
      <c r="I139" s="18">
        <v>0</v>
      </c>
      <c r="J139" s="18">
        <f t="shared" si="15"/>
        <v>4893.21</v>
      </c>
      <c r="K139" s="18">
        <f t="shared" si="16"/>
        <v>2658.215416003121</v>
      </c>
      <c r="L139" s="18">
        <f t="shared" si="17"/>
        <v>7551.425416003121</v>
      </c>
      <c r="M139" s="8">
        <v>7551.425416003121</v>
      </c>
    </row>
    <row r="140" spans="1:13" ht="15" customHeight="1">
      <c r="A140" s="10">
        <v>112094</v>
      </c>
      <c r="B140" s="11" t="s">
        <v>10</v>
      </c>
      <c r="C140" s="16">
        <v>42005</v>
      </c>
      <c r="D140" s="17">
        <v>42369</v>
      </c>
      <c r="E140" s="10">
        <v>88.83</v>
      </c>
      <c r="F140" s="10">
        <v>128</v>
      </c>
      <c r="G140" s="18">
        <f t="shared" si="14"/>
        <v>11370.24</v>
      </c>
      <c r="H140" s="19">
        <v>12</v>
      </c>
      <c r="I140" s="18">
        <f>G140/2/12*H140</f>
        <v>5685.12</v>
      </c>
      <c r="J140" s="18">
        <f t="shared" si="15"/>
        <v>17055.36</v>
      </c>
      <c r="K140" s="18">
        <f t="shared" si="16"/>
        <v>9265.251415222929</v>
      </c>
      <c r="L140" s="18">
        <f t="shared" si="17"/>
        <v>26320.611415222927</v>
      </c>
      <c r="M140" s="8">
        <v>26320.611415222927</v>
      </c>
    </row>
    <row r="141" spans="1:13" ht="15" customHeight="1">
      <c r="A141" s="10">
        <v>170123</v>
      </c>
      <c r="B141" s="11" t="s">
        <v>75</v>
      </c>
      <c r="C141" s="16">
        <v>42005</v>
      </c>
      <c r="D141" s="17">
        <v>42369</v>
      </c>
      <c r="E141" s="10">
        <v>85.1</v>
      </c>
      <c r="F141" s="10">
        <v>63</v>
      </c>
      <c r="G141" s="18">
        <f t="shared" si="14"/>
        <v>5361.299999999999</v>
      </c>
      <c r="H141" s="19">
        <v>0</v>
      </c>
      <c r="I141" s="18">
        <v>0</v>
      </c>
      <c r="J141" s="18">
        <f t="shared" si="15"/>
        <v>5361.299999999999</v>
      </c>
      <c r="K141" s="18">
        <f t="shared" si="16"/>
        <v>2912.5033076073846</v>
      </c>
      <c r="L141" s="18">
        <f t="shared" si="17"/>
        <v>8273.803307607384</v>
      </c>
      <c r="M141" s="8">
        <v>8273.803307607384</v>
      </c>
    </row>
    <row r="142" spans="1:13" ht="15" customHeight="1">
      <c r="A142" s="10">
        <v>170110</v>
      </c>
      <c r="B142" s="11" t="s">
        <v>62</v>
      </c>
      <c r="C142" s="16">
        <v>42005</v>
      </c>
      <c r="D142" s="17">
        <v>42369</v>
      </c>
      <c r="E142" s="10">
        <v>84.3</v>
      </c>
      <c r="F142" s="10">
        <v>63</v>
      </c>
      <c r="G142" s="18">
        <f t="shared" si="14"/>
        <v>5310.9</v>
      </c>
      <c r="H142" s="19">
        <v>0</v>
      </c>
      <c r="I142" s="18">
        <v>0</v>
      </c>
      <c r="J142" s="18">
        <f t="shared" si="15"/>
        <v>5310.9</v>
      </c>
      <c r="K142" s="18">
        <f t="shared" si="16"/>
        <v>2885.1237230470333</v>
      </c>
      <c r="L142" s="18">
        <f t="shared" si="17"/>
        <v>8196.023723047034</v>
      </c>
      <c r="M142" s="8">
        <v>8196.023723047034</v>
      </c>
    </row>
    <row r="143" spans="1:13" ht="15" customHeight="1">
      <c r="A143" s="10">
        <v>183648</v>
      </c>
      <c r="B143" s="11" t="s">
        <v>143</v>
      </c>
      <c r="C143" s="16">
        <v>42005</v>
      </c>
      <c r="D143" s="17">
        <v>42369</v>
      </c>
      <c r="E143" s="10">
        <v>92.72</v>
      </c>
      <c r="F143" s="10">
        <v>90</v>
      </c>
      <c r="G143" s="18">
        <f t="shared" si="14"/>
        <v>8344.8</v>
      </c>
      <c r="H143" s="19">
        <v>0</v>
      </c>
      <c r="I143" s="18">
        <v>0</v>
      </c>
      <c r="J143" s="18">
        <f t="shared" si="15"/>
        <v>8344.8</v>
      </c>
      <c r="K143" s="18">
        <f t="shared" si="16"/>
        <v>4533.276929349617</v>
      </c>
      <c r="L143" s="18">
        <f t="shared" si="17"/>
        <v>12878.076929349616</v>
      </c>
      <c r="M143" s="8">
        <v>12878.076929349616</v>
      </c>
    </row>
    <row r="144" spans="1:13" ht="15" customHeight="1">
      <c r="A144" s="10">
        <v>880028</v>
      </c>
      <c r="B144" s="11" t="s">
        <v>123</v>
      </c>
      <c r="C144" s="16">
        <v>42005</v>
      </c>
      <c r="D144" s="17">
        <v>42369</v>
      </c>
      <c r="E144" s="10">
        <v>88.4</v>
      </c>
      <c r="F144" s="10">
        <v>128</v>
      </c>
      <c r="G144" s="18">
        <f t="shared" si="14"/>
        <v>11315.2</v>
      </c>
      <c r="H144" s="19">
        <v>12</v>
      </c>
      <c r="I144" s="18">
        <f>G144/2/12*H144</f>
        <v>5657.6</v>
      </c>
      <c r="J144" s="18">
        <f t="shared" si="15"/>
        <v>16972.800000000003</v>
      </c>
      <c r="K144" s="18">
        <f t="shared" si="16"/>
        <v>9220.401048133594</v>
      </c>
      <c r="L144" s="18">
        <f t="shared" si="17"/>
        <v>26193.201048133596</v>
      </c>
      <c r="M144" s="8">
        <v>26193.201048133596</v>
      </c>
    </row>
    <row r="145" spans="1:13" ht="15" customHeight="1">
      <c r="A145" s="10">
        <v>287619</v>
      </c>
      <c r="B145" s="11" t="s">
        <v>99</v>
      </c>
      <c r="C145" s="16">
        <v>42005</v>
      </c>
      <c r="D145" s="17">
        <v>42369</v>
      </c>
      <c r="E145" s="10">
        <v>88.98</v>
      </c>
      <c r="F145" s="10">
        <v>90</v>
      </c>
      <c r="G145" s="18">
        <f t="shared" si="14"/>
        <v>8008.200000000001</v>
      </c>
      <c r="H145" s="19">
        <v>1</v>
      </c>
      <c r="I145" s="18">
        <f>G145/2/12*H145</f>
        <v>333.675</v>
      </c>
      <c r="J145" s="18">
        <f t="shared" si="15"/>
        <v>8341.875</v>
      </c>
      <c r="K145" s="18">
        <f t="shared" si="16"/>
        <v>4531.687935602812</v>
      </c>
      <c r="L145" s="18">
        <f t="shared" si="17"/>
        <v>12873.562935602811</v>
      </c>
      <c r="M145" s="8">
        <v>12873.562935602811</v>
      </c>
    </row>
    <row r="146" spans="1:13" ht="15" customHeight="1">
      <c r="A146" s="10">
        <v>170058</v>
      </c>
      <c r="B146" s="11" t="s">
        <v>21</v>
      </c>
      <c r="C146" s="16">
        <v>42005</v>
      </c>
      <c r="D146" s="17">
        <v>42369</v>
      </c>
      <c r="E146" s="10">
        <v>90.69</v>
      </c>
      <c r="F146" s="10">
        <v>90</v>
      </c>
      <c r="G146" s="18">
        <f t="shared" si="14"/>
        <v>8162.099999999999</v>
      </c>
      <c r="H146" s="19">
        <v>12</v>
      </c>
      <c r="I146" s="18">
        <f>G146/2/12*H146</f>
        <v>4081.0499999999997</v>
      </c>
      <c r="J146" s="18">
        <f t="shared" si="15"/>
        <v>12243.15</v>
      </c>
      <c r="K146" s="18">
        <f t="shared" si="16"/>
        <v>6651.038902977516</v>
      </c>
      <c r="L146" s="18">
        <f t="shared" si="17"/>
        <v>18894.188902977516</v>
      </c>
      <c r="M146" s="8">
        <v>18894.188902977516</v>
      </c>
    </row>
    <row r="147" spans="1:13" ht="15" customHeight="1">
      <c r="A147" s="10">
        <v>183669</v>
      </c>
      <c r="B147" s="11" t="s">
        <v>87</v>
      </c>
      <c r="C147" s="16">
        <v>42005</v>
      </c>
      <c r="D147" s="16" t="s">
        <v>146</v>
      </c>
      <c r="E147" s="10">
        <v>94.73</v>
      </c>
      <c r="F147" s="10">
        <v>128</v>
      </c>
      <c r="G147" s="18">
        <f>E147*F147/12*7</f>
        <v>7073.173333333334</v>
      </c>
      <c r="H147" s="19">
        <v>7</v>
      </c>
      <c r="I147" s="18">
        <f>G147/2</f>
        <v>3536.586666666667</v>
      </c>
      <c r="J147" s="18">
        <f t="shared" si="15"/>
        <v>10609.760000000002</v>
      </c>
      <c r="K147" s="18">
        <f t="shared" si="16"/>
        <v>5763.706767560207</v>
      </c>
      <c r="L147" s="18">
        <f t="shared" si="17"/>
        <v>16373.466767560209</v>
      </c>
      <c r="M147" s="8">
        <v>16373.466767560209</v>
      </c>
    </row>
    <row r="148" spans="1:13" ht="15" customHeight="1">
      <c r="A148" s="10">
        <v>287627</v>
      </c>
      <c r="B148" s="11" t="s">
        <v>101</v>
      </c>
      <c r="C148" s="16">
        <v>42005</v>
      </c>
      <c r="D148" s="17">
        <v>42369</v>
      </c>
      <c r="E148" s="10">
        <v>88.71</v>
      </c>
      <c r="F148" s="10">
        <v>128</v>
      </c>
      <c r="G148" s="18">
        <f>E148*F148</f>
        <v>11354.88</v>
      </c>
      <c r="H148" s="19">
        <v>0</v>
      </c>
      <c r="I148" s="18">
        <f>G148/2/12*H148</f>
        <v>0</v>
      </c>
      <c r="J148" s="18">
        <f t="shared" si="15"/>
        <v>11354.88</v>
      </c>
      <c r="K148" s="18">
        <f t="shared" si="16"/>
        <v>6168.490022473084</v>
      </c>
      <c r="L148" s="18">
        <f t="shared" si="17"/>
        <v>17523.370022473082</v>
      </c>
      <c r="M148" s="8">
        <v>17523.370022473082</v>
      </c>
    </row>
    <row r="149" spans="1:13" ht="15" customHeight="1">
      <c r="A149" s="10">
        <v>170075</v>
      </c>
      <c r="B149" s="11" t="s">
        <v>37</v>
      </c>
      <c r="C149" s="16">
        <v>42005</v>
      </c>
      <c r="D149" s="17">
        <v>42369</v>
      </c>
      <c r="E149" s="10">
        <v>88.52</v>
      </c>
      <c r="F149" s="10">
        <v>128</v>
      </c>
      <c r="G149" s="18">
        <f>E149*F149</f>
        <v>11330.56</v>
      </c>
      <c r="H149" s="19">
        <v>0</v>
      </c>
      <c r="I149" s="18">
        <v>0</v>
      </c>
      <c r="J149" s="18">
        <f t="shared" si="15"/>
        <v>11330.56</v>
      </c>
      <c r="K149" s="18">
        <f t="shared" si="16"/>
        <v>6155.278286431264</v>
      </c>
      <c r="L149" s="18">
        <f t="shared" si="17"/>
        <v>17485.838286431263</v>
      </c>
      <c r="M149" s="8">
        <v>17485.838286431263</v>
      </c>
    </row>
    <row r="150" spans="1:13" ht="15" customHeight="1">
      <c r="A150" s="10">
        <v>170092</v>
      </c>
      <c r="B150" s="11" t="s">
        <v>47</v>
      </c>
      <c r="C150" s="16">
        <v>42005</v>
      </c>
      <c r="D150" s="17">
        <v>42369</v>
      </c>
      <c r="E150" s="10">
        <v>83.91</v>
      </c>
      <c r="F150" s="10">
        <v>63</v>
      </c>
      <c r="G150" s="18">
        <f>E150*F150</f>
        <v>5286.33</v>
      </c>
      <c r="H150" s="19">
        <v>0</v>
      </c>
      <c r="I150" s="18">
        <v>0</v>
      </c>
      <c r="J150" s="18">
        <f t="shared" si="15"/>
        <v>5286.33</v>
      </c>
      <c r="K150" s="18">
        <f t="shared" si="16"/>
        <v>2871.7761755738625</v>
      </c>
      <c r="L150" s="18">
        <f t="shared" si="17"/>
        <v>8158.106175573863</v>
      </c>
      <c r="M150" s="8">
        <v>8158.106175573863</v>
      </c>
    </row>
    <row r="151" spans="1:13" ht="15" customHeight="1">
      <c r="A151" s="20"/>
      <c r="B151" s="21"/>
      <c r="C151" s="22"/>
      <c r="D151" s="23"/>
      <c r="E151" s="20"/>
      <c r="F151" s="20"/>
      <c r="G151" s="25"/>
      <c r="H151" s="26"/>
      <c r="I151" s="25"/>
      <c r="J151" s="25"/>
      <c r="K151" s="25"/>
      <c r="L151" s="25"/>
      <c r="M151" s="24">
        <v>1906625.544822643</v>
      </c>
    </row>
  </sheetData>
  <sheetProtection/>
  <mergeCells count="4">
    <mergeCell ref="D3:J3"/>
    <mergeCell ref="D2:K2"/>
    <mergeCell ref="D1:K1"/>
    <mergeCell ref="A4:M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pc164</dc:creator>
  <cp:keywords/>
  <dc:description/>
  <cp:lastModifiedBy>f.torcello</cp:lastModifiedBy>
  <cp:lastPrinted>2018-07-05T08:24:17Z</cp:lastPrinted>
  <dcterms:created xsi:type="dcterms:W3CDTF">2013-02-22T12:21:34Z</dcterms:created>
  <dcterms:modified xsi:type="dcterms:W3CDTF">2019-04-09T14:23:46Z</dcterms:modified>
  <cp:category/>
  <cp:version/>
  <cp:contentType/>
  <cp:contentStatus/>
</cp:coreProperties>
</file>