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485" activeTab="2"/>
  </bookViews>
  <sheets>
    <sheet name="2022" sheetId="1" r:id="rId1"/>
    <sheet name="2023" sheetId="2" r:id="rId2"/>
    <sheet name="2024" sheetId="3" r:id="rId3"/>
  </sheets>
  <definedNames/>
  <calcPr fullCalcOnLoad="1"/>
</workbook>
</file>

<file path=xl/sharedStrings.xml><?xml version="1.0" encoding="utf-8"?>
<sst xmlns="http://schemas.openxmlformats.org/spreadsheetml/2006/main" count="1201" uniqueCount="81">
  <si>
    <t>TITOLI E MACROAGGREGATI DI SPESA/ MISSIONI</t>
  </si>
  <si>
    <t>Servizi istituzionali,  generali e di gestione</t>
  </si>
  <si>
    <t>Ordine pubblico e sicurezza</t>
  </si>
  <si>
    <t>Istruzione e diritto allo studio</t>
  </si>
  <si>
    <t>Tutela e valorizzazione dei beni e delle attività culturali</t>
  </si>
  <si>
    <t>Competenza</t>
  </si>
  <si>
    <t>Cassa</t>
  </si>
  <si>
    <t>Di cui FPV</t>
  </si>
  <si>
    <t>RIPIANO DISAVANZO NELL'ESERCIZIO</t>
  </si>
  <si>
    <t>101</t>
  </si>
  <si>
    <t>Redditi da lavoro dipendente</t>
  </si>
  <si>
    <t>102</t>
  </si>
  <si>
    <t>Imposte e tasse a carico dell'ente</t>
  </si>
  <si>
    <t>103</t>
  </si>
  <si>
    <t>Acquisto di beni e servizi</t>
  </si>
  <si>
    <t>104</t>
  </si>
  <si>
    <t>Trasferimenti correnti</t>
  </si>
  <si>
    <t>107</t>
  </si>
  <si>
    <t>Interessi passivi</t>
  </si>
  <si>
    <t>108</t>
  </si>
  <si>
    <t>Altre spese per redditi da capitale</t>
  </si>
  <si>
    <t>109</t>
  </si>
  <si>
    <t>Rimborsi e poste correttive delle entrate</t>
  </si>
  <si>
    <t>110</t>
  </si>
  <si>
    <t>Altre spese correnti</t>
  </si>
  <si>
    <t>1- Totale Spese correnti</t>
  </si>
  <si>
    <t>202</t>
  </si>
  <si>
    <t>Investimenti fissi lordi e acquisto di terreni</t>
  </si>
  <si>
    <t>203</t>
  </si>
  <si>
    <t>Contributi agli investimenti</t>
  </si>
  <si>
    <t>204</t>
  </si>
  <si>
    <t>Altri trasferimenti in conto capitale</t>
  </si>
  <si>
    <t>205</t>
  </si>
  <si>
    <t>Altre spese in conto capitale</t>
  </si>
  <si>
    <t>2 - Totale Spese in conto capitale</t>
  </si>
  <si>
    <t>301</t>
  </si>
  <si>
    <t>Acquisizioni di attività finanziarie</t>
  </si>
  <si>
    <t>302</t>
  </si>
  <si>
    <t>Concessione crediti di breve termine</t>
  </si>
  <si>
    <t>303</t>
  </si>
  <si>
    <t>Concessione crediti di medio-lungo termine</t>
  </si>
  <si>
    <t>304</t>
  </si>
  <si>
    <t>Altre spese per incremento di attività finanziarie</t>
  </si>
  <si>
    <t>3 - Totale Spese per incremento attività finanziarie</t>
  </si>
  <si>
    <t>403</t>
  </si>
  <si>
    <t>Rimborso mutui e altri finanziamenti a medio lungo termine</t>
  </si>
  <si>
    <t>405</t>
  </si>
  <si>
    <t>Fondo per rimborsi prestiti</t>
  </si>
  <si>
    <t>4 - Totale Rimborso Prestiti</t>
  </si>
  <si>
    <t>501</t>
  </si>
  <si>
    <t>Chiusura Anticipazioni ricevute da istituto tesoriere/cassiere</t>
  </si>
  <si>
    <t>5 - Totale Chiusura Anticipazioni ricevute da istituto tesoriere/cassiere</t>
  </si>
  <si>
    <t>701</t>
  </si>
  <si>
    <t>Uscite per partite di giro</t>
  </si>
  <si>
    <t>702</t>
  </si>
  <si>
    <t>Uscite per conto terzi</t>
  </si>
  <si>
    <t>7 - Totale Uscite per conto terzi e partite di giro</t>
  </si>
  <si>
    <t>Totale complessivo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</si>
  <si>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</si>
  <si>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</si>
  <si>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</si>
  <si>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</si>
  <si>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</si>
  <si>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</si>
  <si>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</si>
  <si>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</si>
  <si>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</si>
  <si>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</si>
  <si>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</si>
  <si>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</si>
  <si>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</si>
  <si>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>Relazioni internazionali</t>
  </si>
  <si>
    <t>Fondi e accantonamenti</t>
  </si>
  <si>
    <t>Debito pubblico</t>
  </si>
  <si>
    <t>Ripiano
Disavanzo</t>
  </si>
  <si>
    <t>Totale Generale delle Spese</t>
  </si>
  <si>
    <t>Anticipazioni finanziarie</t>
  </si>
  <si>
    <t>Servizi per conto terzi</t>
  </si>
  <si>
    <t>Ripiano
disavanzo</t>
  </si>
  <si>
    <t>Ripiano</t>
  </si>
  <si>
    <t>disavanzo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</si>
</sst>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;\-#,##0.00\ ;&quot; -&quot;#\ ;@\ "/>
    <numFmt numFmtId="165" formatCode="_-* #,##0.00_-;\-* #,##0.00_-;_-* \-??_-;_-@_-"/>
    <numFmt numFmtId="166" formatCode="_-* #,##0_-;\-* #,##0_-;_-* \-??_-;_-@_-"/>
    <numFmt numFmtId="167" formatCode="_-* #,##0.00\ _€_-;\-* #,##0.00\ _€_-;_-* &quot;-&quot;??\ _€_-;_-@_-"/>
  </numFmts>
  <fonts count="42">
    <font>
      <sz val="10"/>
      <name val="Arial"/>
      <family val="2"/>
    </font>
    <font>
      <sz val="10"/>
      <color indexed="8"/>
      <name val="Calibri"/>
      <family val="2"/>
    </font>
    <font>
      <sz val="8"/>
      <name val="Calibri Light"/>
      <family val="2"/>
    </font>
    <font>
      <b/>
      <sz val="8"/>
      <name val="Calibri Light"/>
      <family val="2"/>
    </font>
    <font>
      <sz val="10"/>
      <name val="Calibri Light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5"/>
      <color indexed="8"/>
      <name val="Calibri"/>
      <family val="0"/>
    </font>
    <font>
      <sz val="5"/>
      <color indexed="8"/>
      <name val="Calibri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30" fillId="28" borderId="1" applyNumberFormat="0" applyAlignment="0" applyProtection="0"/>
    <xf numFmtId="165" fontId="0" fillId="0" borderId="0">
      <alignment/>
      <protection/>
    </xf>
    <xf numFmtId="41" fontId="0" fillId="0" borderId="0" applyFill="0" applyBorder="0" applyAlignment="0" applyProtection="0"/>
    <xf numFmtId="164" fontId="1" fillId="0" borderId="0">
      <alignment/>
      <protection/>
    </xf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42" applyFont="1" applyAlignment="1">
      <alignment vertical="top"/>
      <protection/>
    </xf>
    <xf numFmtId="0" fontId="2" fillId="0" borderId="0" xfId="42" applyFont="1" applyAlignment="1">
      <alignment horizontal="left" vertical="top" wrapText="1"/>
      <protection/>
    </xf>
    <xf numFmtId="0" fontId="2" fillId="0" borderId="0" xfId="42" applyFont="1" applyAlignment="1">
      <alignment horizontal="center" vertical="top" wrapText="1"/>
      <protection/>
    </xf>
    <xf numFmtId="0" fontId="2" fillId="0" borderId="0" xfId="42" applyFont="1" applyAlignment="1">
      <alignment vertical="top" wrapText="1"/>
      <protection/>
    </xf>
    <xf numFmtId="165" fontId="3" fillId="0" borderId="10" xfId="44" applyFont="1" applyFill="1" applyBorder="1" applyAlignment="1" applyProtection="1">
      <alignment vertical="top" wrapText="1"/>
      <protection/>
    </xf>
    <xf numFmtId="165" fontId="3" fillId="0" borderId="11" xfId="44" applyFont="1" applyFill="1" applyBorder="1" applyAlignment="1" applyProtection="1">
      <alignment vertical="top" wrapText="1"/>
      <protection/>
    </xf>
    <xf numFmtId="165" fontId="3" fillId="0" borderId="12" xfId="44" applyFont="1" applyFill="1" applyBorder="1" applyAlignment="1" applyProtection="1">
      <alignment vertical="top" wrapText="1"/>
      <protection/>
    </xf>
    <xf numFmtId="165" fontId="3" fillId="0" borderId="13" xfId="44" applyFont="1" applyFill="1" applyBorder="1" applyAlignment="1" applyProtection="1">
      <alignment vertical="top" wrapText="1"/>
      <protection/>
    </xf>
    <xf numFmtId="165" fontId="3" fillId="0" borderId="14" xfId="44" applyFont="1" applyFill="1" applyBorder="1" applyAlignment="1" applyProtection="1">
      <alignment vertical="top" wrapText="1"/>
      <protection/>
    </xf>
    <xf numFmtId="0" fontId="2" fillId="0" borderId="15" xfId="42" applyFont="1" applyBorder="1" applyAlignment="1">
      <alignment vertical="top" wrapText="1"/>
      <protection/>
    </xf>
    <xf numFmtId="0" fontId="2" fillId="0" borderId="16" xfId="42" applyFont="1" applyBorder="1" applyAlignment="1">
      <alignment vertical="top" wrapText="1"/>
      <protection/>
    </xf>
    <xf numFmtId="165" fontId="2" fillId="0" borderId="16" xfId="44" applyFont="1" applyFill="1" applyBorder="1" applyAlignment="1" applyProtection="1">
      <alignment vertical="top" wrapText="1"/>
      <protection/>
    </xf>
    <xf numFmtId="165" fontId="2" fillId="0" borderId="17" xfId="44" applyFont="1" applyFill="1" applyBorder="1" applyAlignment="1" applyProtection="1">
      <alignment vertical="top" wrapText="1"/>
      <protection/>
    </xf>
    <xf numFmtId="0" fontId="3" fillId="0" borderId="0" xfId="42" applyFont="1" applyAlignment="1">
      <alignment vertical="top" wrapText="1"/>
      <protection/>
    </xf>
    <xf numFmtId="165" fontId="2" fillId="0" borderId="18" xfId="44" applyFont="1" applyFill="1" applyBorder="1" applyAlignment="1" applyProtection="1">
      <alignment vertical="top" wrapText="1"/>
      <protection/>
    </xf>
    <xf numFmtId="0" fontId="3" fillId="0" borderId="0" xfId="42" applyFont="1" applyAlignment="1">
      <alignment vertical="top"/>
      <protection/>
    </xf>
    <xf numFmtId="165" fontId="3" fillId="0" borderId="11" xfId="44" applyFont="1" applyFill="1" applyBorder="1" applyAlignment="1" applyProtection="1">
      <alignment horizontal="center" vertical="center" wrapText="1"/>
      <protection/>
    </xf>
    <xf numFmtId="165" fontId="2" fillId="0" borderId="0" xfId="44" applyFont="1" applyFill="1" applyBorder="1" applyAlignment="1" applyProtection="1">
      <alignment vertical="top" wrapText="1"/>
      <protection/>
    </xf>
    <xf numFmtId="165" fontId="2" fillId="0" borderId="15" xfId="44" applyFont="1" applyFill="1" applyBorder="1" applyAlignment="1" applyProtection="1">
      <alignment vertical="top" wrapText="1"/>
      <protection/>
    </xf>
    <xf numFmtId="165" fontId="2" fillId="0" borderId="19" xfId="44" applyFont="1" applyFill="1" applyBorder="1" applyAlignment="1" applyProtection="1">
      <alignment vertical="top" wrapText="1"/>
      <protection/>
    </xf>
    <xf numFmtId="165" fontId="2" fillId="0" borderId="20" xfId="44" applyFont="1" applyFill="1" applyBorder="1" applyAlignment="1" applyProtection="1">
      <alignment vertical="top" wrapText="1"/>
      <protection/>
    </xf>
    <xf numFmtId="165" fontId="2" fillId="0" borderId="21" xfId="44" applyFont="1" applyFill="1" applyBorder="1" applyAlignment="1" applyProtection="1">
      <alignment vertical="top" wrapText="1"/>
      <protection/>
    </xf>
    <xf numFmtId="165" fontId="2" fillId="0" borderId="10" xfId="44" applyFont="1" applyFill="1" applyBorder="1" applyAlignment="1" applyProtection="1">
      <alignment vertical="top" wrapText="1"/>
      <protection/>
    </xf>
    <xf numFmtId="165" fontId="2" fillId="0" borderId="11" xfId="44" applyFont="1" applyFill="1" applyBorder="1" applyAlignment="1" applyProtection="1">
      <alignment vertical="top" wrapText="1"/>
      <protection/>
    </xf>
    <xf numFmtId="165" fontId="2" fillId="0" borderId="14" xfId="44" applyFont="1" applyFill="1" applyBorder="1" applyAlignment="1" applyProtection="1">
      <alignment vertical="top" wrapText="1"/>
      <protection/>
    </xf>
    <xf numFmtId="165" fontId="2" fillId="0" borderId="12" xfId="44" applyFont="1" applyFill="1" applyBorder="1" applyAlignment="1" applyProtection="1">
      <alignment vertical="top" wrapText="1"/>
      <protection/>
    </xf>
    <xf numFmtId="0" fontId="4" fillId="0" borderId="0" xfId="42" applyFont="1" applyAlignment="1">
      <alignment vertical="top"/>
      <protection/>
    </xf>
    <xf numFmtId="0" fontId="4" fillId="0" borderId="0" xfId="42" applyFont="1" applyBorder="1" applyAlignment="1">
      <alignment vertical="top"/>
      <protection/>
    </xf>
    <xf numFmtId="0" fontId="3" fillId="0" borderId="0" xfId="42" applyFont="1" applyBorder="1" applyAlignment="1">
      <alignment horizontal="left" vertical="top" wrapText="1"/>
      <protection/>
    </xf>
    <xf numFmtId="0" fontId="3" fillId="0" borderId="0" xfId="42" applyFont="1" applyBorder="1" applyAlignment="1">
      <alignment horizontal="center" vertical="top" wrapText="1"/>
      <protection/>
    </xf>
    <xf numFmtId="0" fontId="3" fillId="0" borderId="0" xfId="42" applyFont="1" applyBorder="1" applyAlignment="1">
      <alignment vertical="top" wrapText="1"/>
      <protection/>
    </xf>
    <xf numFmtId="0" fontId="2" fillId="0" borderId="0" xfId="42" applyFont="1" applyBorder="1" applyAlignment="1">
      <alignment vertical="top" wrapText="1"/>
      <protection/>
    </xf>
    <xf numFmtId="166" fontId="3" fillId="0" borderId="22" xfId="44" applyNumberFormat="1" applyFont="1" applyFill="1" applyBorder="1" applyAlignment="1" applyProtection="1">
      <alignment horizontal="center" vertical="top" wrapText="1"/>
      <protection/>
    </xf>
    <xf numFmtId="166" fontId="3" fillId="0" borderId="23" xfId="44" applyNumberFormat="1" applyFont="1" applyFill="1" applyBorder="1" applyAlignment="1" applyProtection="1">
      <alignment horizontal="center" vertical="top" wrapText="1"/>
      <protection/>
    </xf>
    <xf numFmtId="165" fontId="3" fillId="0" borderId="24" xfId="44" applyFont="1" applyFill="1" applyBorder="1" applyAlignment="1" applyProtection="1">
      <alignment vertical="top" wrapText="1"/>
      <protection/>
    </xf>
    <xf numFmtId="165" fontId="3" fillId="0" borderId="25" xfId="44" applyFont="1" applyFill="1" applyBorder="1" applyAlignment="1" applyProtection="1">
      <alignment vertical="top" wrapText="1"/>
      <protection/>
    </xf>
    <xf numFmtId="4" fontId="0" fillId="0" borderId="10" xfId="61" applyNumberFormat="1" applyFill="1" applyBorder="1" applyAlignment="1" applyProtection="1">
      <alignment/>
      <protection/>
    </xf>
    <xf numFmtId="165" fontId="3" fillId="0" borderId="26" xfId="44" applyFont="1" applyFill="1" applyBorder="1" applyAlignment="1" applyProtection="1">
      <alignment vertical="top" wrapText="1"/>
      <protection/>
    </xf>
    <xf numFmtId="165" fontId="3" fillId="0" borderId="27" xfId="44" applyFont="1" applyFill="1" applyBorder="1" applyAlignment="1" applyProtection="1">
      <alignment vertical="top" wrapText="1"/>
      <protection/>
    </xf>
    <xf numFmtId="165" fontId="3" fillId="0" borderId="28" xfId="44" applyFont="1" applyFill="1" applyBorder="1" applyAlignment="1" applyProtection="1">
      <alignment vertical="top" wrapText="1"/>
      <protection/>
    </xf>
    <xf numFmtId="165" fontId="2" fillId="0" borderId="29" xfId="44" applyFont="1" applyFill="1" applyBorder="1" applyAlignment="1" applyProtection="1">
      <alignment vertical="top" wrapText="1"/>
      <protection/>
    </xf>
    <xf numFmtId="165" fontId="2" fillId="0" borderId="30" xfId="44" applyFont="1" applyFill="1" applyBorder="1" applyAlignment="1" applyProtection="1">
      <alignment vertical="top" wrapText="1"/>
      <protection/>
    </xf>
    <xf numFmtId="165" fontId="2" fillId="0" borderId="31" xfId="44" applyFont="1" applyFill="1" applyBorder="1" applyAlignment="1" applyProtection="1">
      <alignment vertical="top" wrapText="1"/>
      <protection/>
    </xf>
    <xf numFmtId="165" fontId="3" fillId="0" borderId="32" xfId="44" applyFont="1" applyFill="1" applyBorder="1" applyAlignment="1" applyProtection="1">
      <alignment vertical="top" wrapText="1"/>
      <protection/>
    </xf>
    <xf numFmtId="165" fontId="3" fillId="0" borderId="33" xfId="44" applyFont="1" applyFill="1" applyBorder="1" applyAlignment="1" applyProtection="1">
      <alignment vertical="top" wrapText="1"/>
      <protection/>
    </xf>
    <xf numFmtId="166" fontId="3" fillId="0" borderId="11" xfId="44" applyNumberFormat="1" applyFont="1" applyFill="1" applyBorder="1" applyAlignment="1" applyProtection="1">
      <alignment horizontal="left" vertical="top" wrapText="1"/>
      <protection/>
    </xf>
    <xf numFmtId="165" fontId="3" fillId="0" borderId="11" xfId="44" applyFont="1" applyFill="1" applyBorder="1" applyAlignment="1" applyProtection="1">
      <alignment horizontal="center" vertical="top" wrapText="1"/>
      <protection/>
    </xf>
    <xf numFmtId="165" fontId="3" fillId="0" borderId="12" xfId="44" applyFont="1" applyFill="1" applyBorder="1" applyAlignment="1" applyProtection="1">
      <alignment horizontal="center" vertical="top" wrapText="1"/>
      <protection/>
    </xf>
    <xf numFmtId="0" fontId="3" fillId="0" borderId="11" xfId="42" applyFont="1" applyBorder="1" applyAlignment="1">
      <alignment horizontal="center" vertical="top" wrapText="1"/>
      <protection/>
    </xf>
    <xf numFmtId="0" fontId="2" fillId="0" borderId="17" xfId="42" applyFont="1" applyBorder="1" applyAlignment="1">
      <alignment horizontal="center" vertical="top" wrapText="1"/>
      <protection/>
    </xf>
    <xf numFmtId="0" fontId="2" fillId="0" borderId="17" xfId="42" applyFont="1" applyBorder="1" applyAlignment="1">
      <alignment horizontal="left" vertical="top" wrapText="1"/>
      <protection/>
    </xf>
    <xf numFmtId="165" fontId="3" fillId="0" borderId="14" xfId="44" applyFont="1" applyFill="1" applyBorder="1" applyAlignment="1" applyProtection="1">
      <alignment horizontal="center" vertical="top" wrapText="1"/>
      <protection/>
    </xf>
    <xf numFmtId="165" fontId="3" fillId="0" borderId="10" xfId="44" applyFont="1" applyFill="1" applyBorder="1" applyAlignment="1" applyProtection="1">
      <alignment horizontal="center" vertical="top" wrapText="1"/>
      <protection/>
    </xf>
    <xf numFmtId="0" fontId="3" fillId="0" borderId="11" xfId="42" applyFont="1" applyBorder="1" applyAlignment="1">
      <alignment horizontal="center" vertical="center" wrapText="1"/>
      <protection/>
    </xf>
    <xf numFmtId="166" fontId="3" fillId="0" borderId="12" xfId="44" applyNumberFormat="1" applyFont="1" applyFill="1" applyBorder="1" applyAlignment="1" applyProtection="1">
      <alignment horizontal="left" vertical="top" wrapText="1"/>
      <protection/>
    </xf>
    <xf numFmtId="166" fontId="3" fillId="0" borderId="11" xfId="44" applyNumberFormat="1" applyFont="1" applyFill="1" applyBorder="1" applyAlignment="1" applyProtection="1">
      <alignment horizontal="center" vertical="center" wrapText="1"/>
      <protection/>
    </xf>
    <xf numFmtId="0" fontId="3" fillId="0" borderId="10" xfId="42" applyFont="1" applyBorder="1" applyAlignment="1">
      <alignment horizontal="center" vertical="top" wrapText="1"/>
      <protection/>
    </xf>
    <xf numFmtId="165" fontId="3" fillId="0" borderId="22" xfId="44" applyFont="1" applyFill="1" applyBorder="1" applyAlignment="1" applyProtection="1">
      <alignment horizontal="center" vertical="top" wrapText="1"/>
      <protection/>
    </xf>
    <xf numFmtId="165" fontId="3" fillId="0" borderId="26" xfId="44" applyFont="1" applyFill="1" applyBorder="1" applyAlignment="1" applyProtection="1">
      <alignment horizontal="center" vertical="top" wrapText="1"/>
      <protection/>
    </xf>
    <xf numFmtId="165" fontId="3" fillId="0" borderId="25" xfId="44" applyFont="1" applyFill="1" applyBorder="1" applyAlignment="1" applyProtection="1">
      <alignment horizontal="center" vertical="top" wrapText="1"/>
      <protection/>
    </xf>
    <xf numFmtId="0" fontId="2" fillId="0" borderId="15" xfId="42" applyFont="1" applyBorder="1" applyAlignment="1">
      <alignment horizontal="center" vertical="top" wrapText="1"/>
      <protection/>
    </xf>
    <xf numFmtId="165" fontId="3" fillId="0" borderId="27" xfId="44" applyFont="1" applyFill="1" applyBorder="1" applyAlignment="1" applyProtection="1">
      <alignment horizontal="center" vertical="top" wrapText="1"/>
      <protection/>
    </xf>
    <xf numFmtId="0" fontId="2" fillId="0" borderId="15" xfId="42" applyFont="1" applyBorder="1" applyAlignment="1">
      <alignment horizontal="left" vertical="top" wrapText="1"/>
      <protection/>
    </xf>
    <xf numFmtId="0" fontId="2" fillId="0" borderId="11" xfId="42" applyFont="1" applyBorder="1" applyAlignment="1">
      <alignment horizontal="center" vertical="top" wrapText="1"/>
      <protection/>
    </xf>
    <xf numFmtId="165" fontId="3" fillId="0" borderId="11" xfId="44" applyFont="1" applyFill="1" applyBorder="1" applyAlignment="1" applyProtection="1">
      <alignment horizontal="center" vertical="center" wrapText="1"/>
      <protection/>
    </xf>
    <xf numFmtId="165" fontId="3" fillId="0" borderId="34" xfId="44" applyFont="1" applyFill="1" applyBorder="1" applyAlignment="1" applyProtection="1">
      <alignment vertical="top" wrapText="1"/>
      <protection/>
    </xf>
    <xf numFmtId="165" fontId="3" fillId="0" borderId="29" xfId="44" applyFont="1" applyFill="1" applyBorder="1" applyAlignment="1" applyProtection="1">
      <alignment vertical="top" wrapText="1"/>
      <protection/>
    </xf>
    <xf numFmtId="165" fontId="3" fillId="0" borderId="35" xfId="44" applyFont="1" applyFill="1" applyBorder="1" applyAlignment="1" applyProtection="1">
      <alignment vertical="top" wrapText="1"/>
      <protection/>
    </xf>
    <xf numFmtId="165" fontId="2" fillId="0" borderId="36" xfId="44" applyFont="1" applyFill="1" applyBorder="1" applyAlignment="1" applyProtection="1">
      <alignment vertical="top" wrapText="1"/>
      <protection/>
    </xf>
    <xf numFmtId="0" fontId="3" fillId="0" borderId="24" xfId="42" applyFont="1" applyBorder="1" applyAlignment="1">
      <alignment horizontal="center" vertical="top" wrapText="1"/>
      <protection/>
    </xf>
    <xf numFmtId="4" fontId="5" fillId="0" borderId="0" xfId="61" applyNumberFormat="1" applyFont="1" applyFill="1" applyBorder="1" applyAlignment="1" applyProtection="1">
      <alignment/>
      <protection/>
    </xf>
    <xf numFmtId="4" fontId="5" fillId="0" borderId="24" xfId="51" applyNumberFormat="1" applyFont="1" applyFill="1" applyBorder="1" applyAlignment="1" applyProtection="1">
      <alignment/>
      <protection/>
    </xf>
    <xf numFmtId="165" fontId="3" fillId="0" borderId="0" xfId="44" applyFont="1" applyFill="1" applyBorder="1" applyAlignment="1" applyProtection="1">
      <alignment vertical="top" wrapText="1"/>
      <protection/>
    </xf>
    <xf numFmtId="0" fontId="3" fillId="0" borderId="22" xfId="42" applyFont="1" applyBorder="1" applyAlignment="1">
      <alignment horizontal="center" vertical="center" wrapText="1"/>
      <protection/>
    </xf>
    <xf numFmtId="165" fontId="3" fillId="0" borderId="22" xfId="44" applyFont="1" applyFill="1" applyBorder="1" applyAlignment="1" applyProtection="1">
      <alignment vertical="top" wrapText="1"/>
      <protection/>
    </xf>
    <xf numFmtId="165" fontId="3" fillId="0" borderId="32" xfId="44" applyFont="1" applyFill="1" applyBorder="1" applyAlignment="1" applyProtection="1">
      <alignment horizontal="center" vertical="top" wrapText="1"/>
      <protection/>
    </xf>
    <xf numFmtId="165" fontId="3" fillId="0" borderId="22" xfId="44" applyFont="1" applyFill="1" applyBorder="1" applyAlignment="1" applyProtection="1">
      <alignment horizontal="center" vertical="center" wrapText="1"/>
      <protection/>
    </xf>
    <xf numFmtId="165" fontId="2" fillId="0" borderId="24" xfId="44" applyFont="1" applyFill="1" applyBorder="1" applyAlignment="1" applyProtection="1">
      <alignment vertical="top" wrapText="1"/>
      <protection/>
    </xf>
    <xf numFmtId="165" fontId="2" fillId="0" borderId="37" xfId="44" applyFont="1" applyFill="1" applyBorder="1" applyAlignment="1" applyProtection="1">
      <alignment vertical="top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Migliaia 2" xfId="46"/>
    <cellStyle name="Neutrale" xfId="47"/>
    <cellStyle name="Nota" xfId="48"/>
    <cellStyle name="Output" xfId="49"/>
    <cellStyle name="Percent" xfId="50"/>
    <cellStyle name="Risultato tabella pivo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tabella pivot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</xdr:rowOff>
    </xdr:from>
    <xdr:to>
      <xdr:col>0</xdr:col>
      <xdr:colOff>533400</xdr:colOff>
      <xdr:row>4</xdr:row>
      <xdr:rowOff>19050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4667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514350</xdr:colOff>
      <xdr:row>0</xdr:row>
      <xdr:rowOff>47625</xdr:rowOff>
    </xdr:from>
    <xdr:to>
      <xdr:col>4</xdr:col>
      <xdr:colOff>76200</xdr:colOff>
      <xdr:row>4</xdr:row>
      <xdr:rowOff>133350</xdr:rowOff>
    </xdr:to>
    <xdr:sp>
      <xdr:nvSpPr>
        <xdr:cNvPr id="2" name="CasellaDiTesto 2"/>
        <xdr:cNvSpPr>
          <a:spLocks/>
        </xdr:cNvSpPr>
      </xdr:nvSpPr>
      <xdr:spPr>
        <a:xfrm>
          <a:off x="514350" y="47625"/>
          <a:ext cx="37052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ENTI IN CONTABILITA' FINANZIARIA SOGGETTI AL DLGS 118/2011
</a:t>
          </a:r>
          <a:r>
            <a:rPr lang="en-US" cap="none" sz="500" b="0" i="0" u="none" baseline="0">
              <a:solidFill>
                <a:srgbClr val="000000"/>
              </a:solidFill>
            </a:rPr>
            <a:t>Regioni, Province autonome, enti regionali e enti locali
</a:t>
          </a:r>
          <a:r>
            <a:rPr lang="en-US" cap="none" sz="500" b="0" i="0" u="none" baseline="0">
              <a:solidFill>
                <a:srgbClr val="000000"/>
              </a:solidFill>
            </a:rPr>
            <a:t>Prospetto di cui all'articolo 8, comma 1, del Decreto Legge 24 aprile 2014, n. 66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500" b="1" i="0" u="none" baseline="0">
              <a:solidFill>
                <a:srgbClr val="000000"/>
              </a:solidFill>
            </a:rPr>
            <a:t>Regione Puglia -  Bilancio Previsione - Spesa
</a:t>
          </a:r>
          <a:r>
            <a:rPr lang="en-US" cap="none" sz="500" b="1" i="0" u="none" baseline="0">
              <a:solidFill>
                <a:srgbClr val="000000"/>
              </a:solidFill>
            </a:rPr>
            <a:t>Dati previsionali anno 2021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257175</xdr:colOff>
      <xdr:row>4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667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314325</xdr:colOff>
      <xdr:row>0</xdr:row>
      <xdr:rowOff>28575</xdr:rowOff>
    </xdr:from>
    <xdr:to>
      <xdr:col>4</xdr:col>
      <xdr:colOff>314325</xdr:colOff>
      <xdr:row>4</xdr:row>
      <xdr:rowOff>28575</xdr:rowOff>
    </xdr:to>
    <xdr:sp>
      <xdr:nvSpPr>
        <xdr:cNvPr id="2" name="CasellaDiTesto 2"/>
        <xdr:cNvSpPr>
          <a:spLocks/>
        </xdr:cNvSpPr>
      </xdr:nvSpPr>
      <xdr:spPr>
        <a:xfrm>
          <a:off x="552450" y="28575"/>
          <a:ext cx="36290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ENTI IN CONTABILITA' FINANZIARIA SOGGETTI AL DLGS 118/2011
</a:t>
          </a:r>
          <a:r>
            <a:rPr lang="en-US" cap="none" sz="500" b="0" i="0" u="none" baseline="0">
              <a:solidFill>
                <a:srgbClr val="000000"/>
              </a:solidFill>
            </a:rPr>
            <a:t>Regioni, Province autonome, enti regionali e enti locali
</a:t>
          </a:r>
          <a:r>
            <a:rPr lang="en-US" cap="none" sz="500" b="0" i="0" u="none" baseline="0">
              <a:solidFill>
                <a:srgbClr val="000000"/>
              </a:solidFill>
            </a:rPr>
            <a:t>Prospetto di cui all'articolo 8, comma 1, del Decreto Legge 24 aprile 2014, n. 66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500" b="1" i="0" u="none" baseline="0">
              <a:solidFill>
                <a:srgbClr val="000000"/>
              </a:solidFill>
            </a:rPr>
            <a:t>Regione Puglia -  Bilancio Previsione - Spesa
</a:t>
          </a:r>
          <a:r>
            <a:rPr lang="en-US" cap="none" sz="500" b="1" i="0" u="none" baseline="0">
              <a:solidFill>
                <a:srgbClr val="000000"/>
              </a:solidFill>
            </a:rPr>
            <a:t>Dati previsionali anno 2022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247650</xdr:colOff>
      <xdr:row>3</xdr:row>
      <xdr:rowOff>57150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572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304800</xdr:colOff>
      <xdr:row>0</xdr:row>
      <xdr:rowOff>19050</xdr:rowOff>
    </xdr:from>
    <xdr:to>
      <xdr:col>3</xdr:col>
      <xdr:colOff>28575</xdr:colOff>
      <xdr:row>3</xdr:row>
      <xdr:rowOff>142875</xdr:rowOff>
    </xdr:to>
    <xdr:sp>
      <xdr:nvSpPr>
        <xdr:cNvPr id="2" name="CasellaDiTesto 2"/>
        <xdr:cNvSpPr>
          <a:spLocks/>
        </xdr:cNvSpPr>
      </xdr:nvSpPr>
      <xdr:spPr>
        <a:xfrm>
          <a:off x="542925" y="19050"/>
          <a:ext cx="23145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ENTI IN CONTABILITA' FINANZIARIA SOGGETTI AL DLGS 118/2011
</a:t>
          </a:r>
          <a:r>
            <a:rPr lang="en-US" cap="none" sz="500" b="0" i="0" u="none" baseline="0">
              <a:solidFill>
                <a:srgbClr val="000000"/>
              </a:solidFill>
            </a:rPr>
            <a:t>Regioni, Province autonome, enti regionali e enti locali
</a:t>
          </a:r>
          <a:r>
            <a:rPr lang="en-US" cap="none" sz="500" b="0" i="0" u="none" baseline="0">
              <a:solidFill>
                <a:srgbClr val="000000"/>
              </a:solidFill>
            </a:rPr>
            <a:t>Prospetto di cui all'articolo 8, comma 1, del Decreto Legge 24 aprile 2014, n. 66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500" b="1" i="0" u="none" baseline="0">
              <a:solidFill>
                <a:srgbClr val="000000"/>
              </a:solidFill>
            </a:rPr>
            <a:t>Regione Puglia -  Bilancio Previsione - Spesa
</a:t>
          </a:r>
          <a:r>
            <a:rPr lang="en-US" cap="none" sz="500" b="1" i="0" u="none" baseline="0">
              <a:solidFill>
                <a:srgbClr val="000000"/>
              </a:solidFill>
            </a:rPr>
            <a:t>Dati previsionali anno 2023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260"/>
  <sheetViews>
    <sheetView showGridLines="0" zoomScalePageLayoutView="0" workbookViewId="0" topLeftCell="A1">
      <selection activeCell="L148" sqref="L148"/>
    </sheetView>
  </sheetViews>
  <sheetFormatPr defaultColWidth="9.140625" defaultRowHeight="12.75"/>
  <cols>
    <col min="1" max="1" width="9.140625" style="1" customWidth="1"/>
    <col min="2" max="2" width="25.7109375" style="1" customWidth="1"/>
    <col min="3" max="3" width="16.28125" style="1" customWidth="1"/>
    <col min="4" max="4" width="11.00390625" style="1" customWidth="1"/>
    <col min="5" max="5" width="16.421875" style="1" customWidth="1"/>
    <col min="6" max="6" width="16.28125" style="1" customWidth="1"/>
    <col min="7" max="7" width="8.8515625" style="1" customWidth="1"/>
    <col min="8" max="8" width="16.421875" style="1" customWidth="1"/>
    <col min="9" max="9" width="15.28125" style="1" customWidth="1"/>
    <col min="10" max="10" width="17.421875" style="1" customWidth="1"/>
    <col min="11" max="11" width="16.28125" style="1" customWidth="1"/>
    <col min="12" max="12" width="18.00390625" style="1" customWidth="1"/>
    <col min="13" max="13" width="8.8515625" style="1" customWidth="1"/>
    <col min="14" max="14" width="16.7109375" style="1" customWidth="1"/>
    <col min="15" max="16384" width="9.140625" style="1" customWidth="1"/>
  </cols>
  <sheetData>
    <row r="6" spans="1:14" s="2" customFormat="1" ht="11.25" customHeight="1">
      <c r="A6" s="54" t="s">
        <v>0</v>
      </c>
      <c r="B6" s="54"/>
      <c r="C6" s="46">
        <v>1</v>
      </c>
      <c r="D6" s="46"/>
      <c r="E6" s="46"/>
      <c r="F6" s="55">
        <v>3</v>
      </c>
      <c r="G6" s="55"/>
      <c r="H6" s="55"/>
      <c r="I6" s="46">
        <v>4</v>
      </c>
      <c r="J6" s="46"/>
      <c r="K6" s="46"/>
      <c r="L6" s="46">
        <v>5</v>
      </c>
      <c r="M6" s="46"/>
      <c r="N6" s="46"/>
    </row>
    <row r="7" spans="1:14" s="3" customFormat="1" ht="11.25" customHeight="1">
      <c r="A7" s="54"/>
      <c r="B7" s="54"/>
      <c r="C7" s="47" t="s">
        <v>1</v>
      </c>
      <c r="D7" s="47"/>
      <c r="E7" s="47"/>
      <c r="F7" s="48" t="s">
        <v>2</v>
      </c>
      <c r="G7" s="48"/>
      <c r="H7" s="48"/>
      <c r="I7" s="47" t="s">
        <v>3</v>
      </c>
      <c r="J7" s="47"/>
      <c r="K7" s="47"/>
      <c r="L7" s="47" t="s">
        <v>4</v>
      </c>
      <c r="M7" s="47"/>
      <c r="N7" s="47"/>
    </row>
    <row r="8" spans="1:14" s="4" customFormat="1" ht="11.25" customHeight="1">
      <c r="A8" s="54"/>
      <c r="B8" s="54"/>
      <c r="C8" s="47" t="s">
        <v>5</v>
      </c>
      <c r="D8" s="47"/>
      <c r="E8" s="47" t="s">
        <v>6</v>
      </c>
      <c r="F8" s="52" t="s">
        <v>5</v>
      </c>
      <c r="G8" s="52"/>
      <c r="H8" s="53" t="s">
        <v>6</v>
      </c>
      <c r="I8" s="47" t="s">
        <v>5</v>
      </c>
      <c r="J8" s="47"/>
      <c r="K8" s="47" t="s">
        <v>6</v>
      </c>
      <c r="L8" s="47" t="s">
        <v>5</v>
      </c>
      <c r="M8" s="47"/>
      <c r="N8" s="47" t="s">
        <v>6</v>
      </c>
    </row>
    <row r="9" spans="1:14" s="4" customFormat="1" ht="22.5">
      <c r="A9" s="54"/>
      <c r="B9" s="54"/>
      <c r="C9" s="5"/>
      <c r="D9" s="6" t="s">
        <v>7</v>
      </c>
      <c r="E9" s="47"/>
      <c r="F9" s="7"/>
      <c r="G9" s="6" t="s">
        <v>7</v>
      </c>
      <c r="H9" s="53"/>
      <c r="I9" s="5"/>
      <c r="J9" s="6" t="s">
        <v>7</v>
      </c>
      <c r="K9" s="47"/>
      <c r="L9" s="8"/>
      <c r="M9" s="6" t="s">
        <v>7</v>
      </c>
      <c r="N9" s="47"/>
    </row>
    <row r="10" spans="1:14" s="4" customFormat="1" ht="11.25" customHeight="1">
      <c r="A10" s="49" t="s">
        <v>8</v>
      </c>
      <c r="B10" s="49"/>
      <c r="C10" s="7"/>
      <c r="D10" s="6"/>
      <c r="E10" s="9"/>
      <c r="F10" s="7"/>
      <c r="G10" s="6"/>
      <c r="H10" s="7"/>
      <c r="I10" s="5"/>
      <c r="J10" s="6"/>
      <c r="K10" s="9"/>
      <c r="L10" s="5"/>
      <c r="M10" s="6"/>
      <c r="N10" s="9"/>
    </row>
    <row r="11" spans="1:14" s="4" customFormat="1" ht="11.25">
      <c r="A11" s="10" t="s">
        <v>9</v>
      </c>
      <c r="B11" s="11" t="s">
        <v>10</v>
      </c>
      <c r="C11" s="12">
        <v>113087148.06000006</v>
      </c>
      <c r="D11" s="13">
        <v>0</v>
      </c>
      <c r="E11" s="12">
        <v>145645623.34000003</v>
      </c>
      <c r="F11" s="13">
        <v>0</v>
      </c>
      <c r="G11" s="13">
        <v>0</v>
      </c>
      <c r="H11" s="13">
        <v>0</v>
      </c>
      <c r="I11" s="12">
        <v>2174830.1399999997</v>
      </c>
      <c r="J11" s="13">
        <v>0</v>
      </c>
      <c r="K11" s="12">
        <v>2938220.99</v>
      </c>
      <c r="L11" s="12">
        <v>1743247.98</v>
      </c>
      <c r="M11" s="13">
        <v>0</v>
      </c>
      <c r="N11" s="12">
        <v>2411343.12</v>
      </c>
    </row>
    <row r="12" spans="1:14" s="4" customFormat="1" ht="11.25">
      <c r="A12" s="10" t="s">
        <v>11</v>
      </c>
      <c r="B12" s="11" t="s">
        <v>12</v>
      </c>
      <c r="C12" s="12">
        <v>7853934.91</v>
      </c>
      <c r="D12" s="13">
        <v>0</v>
      </c>
      <c r="E12" s="12">
        <v>9548131.499999996</v>
      </c>
      <c r="F12" s="13">
        <v>0</v>
      </c>
      <c r="G12" s="13">
        <v>0</v>
      </c>
      <c r="H12" s="13">
        <v>0</v>
      </c>
      <c r="I12" s="12">
        <v>209578.34999999998</v>
      </c>
      <c r="J12" s="13">
        <v>0</v>
      </c>
      <c r="K12" s="12">
        <v>308132.66000000003</v>
      </c>
      <c r="L12" s="12">
        <v>179094.22000000003</v>
      </c>
      <c r="M12" s="13">
        <v>0</v>
      </c>
      <c r="N12" s="12">
        <v>271200.02</v>
      </c>
    </row>
    <row r="13" spans="1:14" s="4" customFormat="1" ht="11.25">
      <c r="A13" s="10" t="s">
        <v>13</v>
      </c>
      <c r="B13" s="11" t="s">
        <v>14</v>
      </c>
      <c r="C13" s="12">
        <v>96637025.46</v>
      </c>
      <c r="D13" s="13">
        <v>0</v>
      </c>
      <c r="E13" s="12">
        <v>173290512.53000006</v>
      </c>
      <c r="F13" s="12">
        <v>204000</v>
      </c>
      <c r="G13" s="13">
        <v>0</v>
      </c>
      <c r="H13" s="12">
        <v>404000</v>
      </c>
      <c r="I13" s="12">
        <v>0</v>
      </c>
      <c r="J13" s="13">
        <v>0</v>
      </c>
      <c r="K13" s="12">
        <v>0</v>
      </c>
      <c r="L13" s="12">
        <v>1827000</v>
      </c>
      <c r="M13" s="13">
        <v>0</v>
      </c>
      <c r="N13" s="12">
        <v>3241167.94</v>
      </c>
    </row>
    <row r="14" spans="1:14" s="4" customFormat="1" ht="11.25">
      <c r="A14" s="10" t="s">
        <v>15</v>
      </c>
      <c r="B14" s="11" t="s">
        <v>16</v>
      </c>
      <c r="C14" s="12">
        <v>117416402.7</v>
      </c>
      <c r="D14" s="13">
        <v>0</v>
      </c>
      <c r="E14" s="12">
        <v>120778896.17999999</v>
      </c>
      <c r="F14" s="12">
        <v>170000</v>
      </c>
      <c r="G14" s="13">
        <v>0</v>
      </c>
      <c r="H14" s="12">
        <v>1325003.3</v>
      </c>
      <c r="I14" s="12">
        <v>34465891.1</v>
      </c>
      <c r="J14" s="13">
        <v>0</v>
      </c>
      <c r="K14" s="12">
        <v>40225512.3</v>
      </c>
      <c r="L14" s="12">
        <v>17205000</v>
      </c>
      <c r="M14" s="13">
        <v>0</v>
      </c>
      <c r="N14" s="12">
        <v>34431696.78999999</v>
      </c>
    </row>
    <row r="15" spans="1:14" s="4" customFormat="1" ht="11.25">
      <c r="A15" s="10" t="s">
        <v>17</v>
      </c>
      <c r="B15" s="11" t="s">
        <v>18</v>
      </c>
      <c r="C15" s="12">
        <v>2796407.84</v>
      </c>
      <c r="D15" s="13">
        <v>0</v>
      </c>
      <c r="E15" s="12">
        <v>4144776.7700000005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1:14" s="4" customFormat="1" ht="11.25">
      <c r="A16" s="10" t="s">
        <v>19</v>
      </c>
      <c r="B16" s="11" t="s">
        <v>20</v>
      </c>
      <c r="C16" s="12">
        <v>10000</v>
      </c>
      <c r="D16" s="13">
        <v>0</v>
      </c>
      <c r="E16" s="12">
        <v>10000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</row>
    <row r="17" spans="1:14" s="4" customFormat="1" ht="22.5">
      <c r="A17" s="10" t="s">
        <v>21</v>
      </c>
      <c r="B17" s="11" t="s">
        <v>22</v>
      </c>
      <c r="C17" s="12">
        <v>4382000</v>
      </c>
      <c r="D17" s="13">
        <v>0</v>
      </c>
      <c r="E17" s="12">
        <v>6379426.29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2">
        <v>0</v>
      </c>
    </row>
    <row r="18" spans="1:14" s="4" customFormat="1" ht="11.25">
      <c r="A18" s="10" t="s">
        <v>23</v>
      </c>
      <c r="B18" s="11" t="s">
        <v>24</v>
      </c>
      <c r="C18" s="12">
        <v>7139000</v>
      </c>
      <c r="D18" s="13">
        <v>0</v>
      </c>
      <c r="E18" s="12">
        <v>7793123.910000001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1:14" s="4" customFormat="1" ht="11.25" customHeight="1">
      <c r="A19" s="50" t="s">
        <v>25</v>
      </c>
      <c r="B19" s="50"/>
      <c r="C19" s="12">
        <f>SUM(C11:C18)</f>
        <v>349321918.97</v>
      </c>
      <c r="D19" s="13">
        <v>0</v>
      </c>
      <c r="E19" s="12">
        <f>SUM(E11:E18)</f>
        <v>467590490.52000016</v>
      </c>
      <c r="F19" s="12">
        <f>SUM(F11:F18)</f>
        <v>374000</v>
      </c>
      <c r="G19" s="13">
        <v>0</v>
      </c>
      <c r="H19" s="12">
        <f>SUM(H11:H18)</f>
        <v>1729003.3</v>
      </c>
      <c r="I19" s="12">
        <f>SUM(I11:I18)</f>
        <v>36850299.59</v>
      </c>
      <c r="J19" s="13">
        <v>0</v>
      </c>
      <c r="K19" s="12">
        <f>SUM(K11:K18)</f>
        <v>43471865.949999996</v>
      </c>
      <c r="L19" s="12">
        <f>SUM(L11:L18)</f>
        <v>20954342.2</v>
      </c>
      <c r="M19" s="13">
        <v>0</v>
      </c>
      <c r="N19" s="12">
        <f>SUM(N11:N18)</f>
        <v>40355407.86999999</v>
      </c>
    </row>
    <row r="20" spans="1:14" s="4" customFormat="1" ht="22.5">
      <c r="A20" s="10" t="s">
        <v>26</v>
      </c>
      <c r="B20" s="11" t="s">
        <v>27</v>
      </c>
      <c r="C20" s="12">
        <v>15992500</v>
      </c>
      <c r="D20" s="13">
        <v>0</v>
      </c>
      <c r="E20" s="12">
        <v>26433824.279999994</v>
      </c>
      <c r="F20" s="12">
        <v>0</v>
      </c>
      <c r="G20" s="13">
        <v>0</v>
      </c>
      <c r="H20" s="12">
        <v>42678.04</v>
      </c>
      <c r="I20" s="12">
        <v>0</v>
      </c>
      <c r="J20" s="13">
        <v>0</v>
      </c>
      <c r="K20" s="12">
        <v>1700000</v>
      </c>
      <c r="L20" s="12">
        <v>0</v>
      </c>
      <c r="M20" s="13">
        <v>0</v>
      </c>
      <c r="N20" s="12">
        <v>382723.19</v>
      </c>
    </row>
    <row r="21" spans="1:14" s="4" customFormat="1" ht="11.25">
      <c r="A21" s="10" t="s">
        <v>28</v>
      </c>
      <c r="B21" s="11" t="s">
        <v>29</v>
      </c>
      <c r="C21" s="12">
        <v>907500</v>
      </c>
      <c r="D21" s="13">
        <v>0</v>
      </c>
      <c r="E21" s="12">
        <v>3395795.2</v>
      </c>
      <c r="F21" s="12">
        <v>270000</v>
      </c>
      <c r="G21" s="13">
        <v>0</v>
      </c>
      <c r="H21" s="12">
        <v>762392</v>
      </c>
      <c r="I21" s="12">
        <v>9792660</v>
      </c>
      <c r="J21" s="13">
        <v>0</v>
      </c>
      <c r="K21" s="12">
        <v>193499212.36</v>
      </c>
      <c r="L21" s="12">
        <v>17672809.54</v>
      </c>
      <c r="M21" s="13">
        <v>0</v>
      </c>
      <c r="N21" s="12">
        <v>191906215.16000003</v>
      </c>
    </row>
    <row r="22" spans="1:14" s="4" customFormat="1" ht="11.25">
      <c r="A22" s="10" t="s">
        <v>30</v>
      </c>
      <c r="B22" s="11" t="s">
        <v>31</v>
      </c>
      <c r="C22" s="12">
        <v>1000000</v>
      </c>
      <c r="D22" s="13">
        <v>0</v>
      </c>
      <c r="E22" s="12">
        <v>8248876.36</v>
      </c>
      <c r="F22" s="13">
        <v>0</v>
      </c>
      <c r="G22" s="13">
        <v>0</v>
      </c>
      <c r="H22" s="13">
        <v>0</v>
      </c>
      <c r="I22" s="12"/>
      <c r="J22" s="13">
        <v>0</v>
      </c>
      <c r="K22" s="13">
        <v>0</v>
      </c>
      <c r="L22" s="12">
        <v>0</v>
      </c>
      <c r="M22" s="13">
        <v>0</v>
      </c>
      <c r="N22" s="12">
        <v>24295.06</v>
      </c>
    </row>
    <row r="23" spans="1:14" s="4" customFormat="1" ht="11.25">
      <c r="A23" s="10" t="s">
        <v>32</v>
      </c>
      <c r="B23" s="11" t="s">
        <v>33</v>
      </c>
      <c r="C23" s="12">
        <v>0</v>
      </c>
      <c r="D23" s="13">
        <v>0</v>
      </c>
      <c r="E23" s="12">
        <v>0</v>
      </c>
      <c r="F23" s="13">
        <v>0</v>
      </c>
      <c r="G23" s="13">
        <v>0</v>
      </c>
      <c r="H23" s="13">
        <v>0</v>
      </c>
      <c r="I23" s="12"/>
      <c r="J23" s="13">
        <v>0</v>
      </c>
      <c r="K23" s="13">
        <v>0</v>
      </c>
      <c r="L23" s="12"/>
      <c r="M23" s="13">
        <v>0</v>
      </c>
      <c r="N23" s="12"/>
    </row>
    <row r="24" spans="1:14" s="4" customFormat="1" ht="11.25" customHeight="1">
      <c r="A24" s="50" t="s">
        <v>34</v>
      </c>
      <c r="B24" s="50"/>
      <c r="C24" s="12">
        <f>SUM(C20:C23)</f>
        <v>17900000</v>
      </c>
      <c r="D24" s="13">
        <v>0</v>
      </c>
      <c r="E24" s="12">
        <f>SUM(E20:E23)</f>
        <v>38078495.839999996</v>
      </c>
      <c r="F24" s="12">
        <f>SUM(F20:F23)</f>
        <v>270000</v>
      </c>
      <c r="G24" s="13">
        <v>0</v>
      </c>
      <c r="H24" s="12">
        <f>SUM(H20:H23)</f>
        <v>805070.04</v>
      </c>
      <c r="I24" s="12">
        <f>SUM(I20:I23)</f>
        <v>9792660</v>
      </c>
      <c r="J24" s="13">
        <v>0</v>
      </c>
      <c r="K24" s="12">
        <f>SUM(K20:K23)</f>
        <v>195199212.36</v>
      </c>
      <c r="L24" s="12">
        <f>SUM(L20:L23)</f>
        <v>17672809.54</v>
      </c>
      <c r="M24" s="13">
        <v>0</v>
      </c>
      <c r="N24" s="12">
        <f>SUM(N20:N23)</f>
        <v>192313233.41000003</v>
      </c>
    </row>
    <row r="25" spans="1:14" s="4" customFormat="1" ht="11.25">
      <c r="A25" s="10" t="s">
        <v>35</v>
      </c>
      <c r="B25" s="11" t="s">
        <v>36</v>
      </c>
      <c r="C25" s="12">
        <v>0</v>
      </c>
      <c r="D25" s="13">
        <v>0</v>
      </c>
      <c r="E25" s="12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2">
        <v>0</v>
      </c>
      <c r="M25" s="13">
        <v>0</v>
      </c>
      <c r="N25" s="12">
        <v>0</v>
      </c>
    </row>
    <row r="26" spans="1:14" s="4" customFormat="1" ht="11.25">
      <c r="A26" s="10" t="s">
        <v>37</v>
      </c>
      <c r="B26" s="11" t="s">
        <v>38</v>
      </c>
      <c r="C26" s="12">
        <v>6050000</v>
      </c>
      <c r="D26" s="13">
        <v>0</v>
      </c>
      <c r="E26" s="12">
        <v>10974065.219999999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s="4" customFormat="1" ht="22.5">
      <c r="A27" s="10" t="s">
        <v>39</v>
      </c>
      <c r="B27" s="11" t="s">
        <v>40</v>
      </c>
      <c r="C27" s="13">
        <v>0</v>
      </c>
      <c r="D27" s="12">
        <f>SUM(D26)</f>
        <v>0</v>
      </c>
      <c r="E27" s="13">
        <v>0</v>
      </c>
      <c r="F27" s="13">
        <v>0</v>
      </c>
      <c r="G27" s="12">
        <f>SUM(G26)</f>
        <v>0</v>
      </c>
      <c r="H27" s="13">
        <v>0</v>
      </c>
      <c r="I27" s="13">
        <v>0</v>
      </c>
      <c r="J27" s="12">
        <f>SUM(J26)</f>
        <v>0</v>
      </c>
      <c r="K27" s="13">
        <v>0</v>
      </c>
      <c r="L27" s="13">
        <v>0</v>
      </c>
      <c r="M27" s="12">
        <f>SUM(M26)</f>
        <v>0</v>
      </c>
      <c r="N27" s="13">
        <v>0</v>
      </c>
    </row>
    <row r="28" spans="1:14" s="4" customFormat="1" ht="22.5">
      <c r="A28" s="10" t="s">
        <v>41</v>
      </c>
      <c r="B28" s="11" t="s">
        <v>42</v>
      </c>
      <c r="C28" s="12">
        <v>1500000000</v>
      </c>
      <c r="D28" s="13">
        <v>0</v>
      </c>
      <c r="E28" s="12">
        <v>1500000000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s="4" customFormat="1" ht="11.25" customHeight="1">
      <c r="A29" s="51" t="s">
        <v>43</v>
      </c>
      <c r="B29" s="51"/>
      <c r="C29" s="12">
        <f>SUM(C25:C28)</f>
        <v>1506050000</v>
      </c>
      <c r="D29" s="13">
        <v>0</v>
      </c>
      <c r="E29" s="12">
        <f>SUM(E25:E28)</f>
        <v>1510974065.22</v>
      </c>
      <c r="F29" s="12">
        <f>SUM(F25:F28)</f>
        <v>0</v>
      </c>
      <c r="G29" s="13">
        <v>0</v>
      </c>
      <c r="H29" s="13">
        <v>0</v>
      </c>
      <c r="I29" s="12">
        <f>SUM(I25:I28)</f>
        <v>0</v>
      </c>
      <c r="J29" s="13">
        <v>0</v>
      </c>
      <c r="K29" s="12">
        <f>SUM(K25:K28)</f>
        <v>0</v>
      </c>
      <c r="L29" s="12">
        <f>SUM(L25:L28)</f>
        <v>0</v>
      </c>
      <c r="M29" s="13">
        <v>0</v>
      </c>
      <c r="N29" s="13">
        <v>0</v>
      </c>
    </row>
    <row r="30" spans="1:14" s="4" customFormat="1" ht="22.5">
      <c r="A30" s="10" t="s">
        <v>44</v>
      </c>
      <c r="B30" s="11" t="s">
        <v>45</v>
      </c>
      <c r="C30" s="12">
        <v>22703517.45</v>
      </c>
      <c r="D30" s="13">
        <v>0</v>
      </c>
      <c r="E30" s="12">
        <v>32638907.05</v>
      </c>
      <c r="F30" s="12"/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s="4" customFormat="1" ht="11.25">
      <c r="A31" s="10" t="s">
        <v>46</v>
      </c>
      <c r="B31" s="11" t="s">
        <v>47</v>
      </c>
      <c r="C31" s="12">
        <v>0</v>
      </c>
      <c r="D31" s="12">
        <f>SUM(D30)</f>
        <v>0</v>
      </c>
      <c r="E31" s="12"/>
      <c r="F31" s="12"/>
      <c r="G31" s="12">
        <f>SUM(G30)</f>
        <v>0</v>
      </c>
      <c r="H31" s="13">
        <v>0</v>
      </c>
      <c r="I31" s="13">
        <v>0</v>
      </c>
      <c r="J31" s="12">
        <f>SUM(J30)</f>
        <v>0</v>
      </c>
      <c r="K31" s="13">
        <v>0</v>
      </c>
      <c r="L31" s="13">
        <v>0</v>
      </c>
      <c r="M31" s="12">
        <f>SUM(M30)</f>
        <v>0</v>
      </c>
      <c r="N31" s="13">
        <v>0</v>
      </c>
    </row>
    <row r="32" spans="1:14" s="4" customFormat="1" ht="11.25" customHeight="1">
      <c r="A32" s="50" t="s">
        <v>48</v>
      </c>
      <c r="B32" s="50"/>
      <c r="C32" s="12">
        <f>SUM(C30:C31)</f>
        <v>22703517.45</v>
      </c>
      <c r="D32" s="13">
        <v>0</v>
      </c>
      <c r="E32" s="12">
        <f>SUM(E30:E31)</f>
        <v>32638907.05</v>
      </c>
      <c r="F32" s="12">
        <f>SUM(F30:F31)</f>
        <v>0</v>
      </c>
      <c r="G32" s="13">
        <v>0</v>
      </c>
      <c r="H32" s="13">
        <v>0</v>
      </c>
      <c r="I32" s="12">
        <f>SUM(I30:I31)</f>
        <v>0</v>
      </c>
      <c r="J32" s="13">
        <v>0</v>
      </c>
      <c r="K32" s="12">
        <f>SUM(K30:K31)</f>
        <v>0</v>
      </c>
      <c r="L32" s="12">
        <f>SUM(L30:L31)</f>
        <v>0</v>
      </c>
      <c r="M32" s="13">
        <v>0</v>
      </c>
      <c r="N32" s="13">
        <v>0</v>
      </c>
    </row>
    <row r="33" spans="1:14" s="4" customFormat="1" ht="22.5">
      <c r="A33" s="10" t="s">
        <v>49</v>
      </c>
      <c r="B33" s="11" t="s">
        <v>50</v>
      </c>
      <c r="C33" s="12">
        <v>0</v>
      </c>
      <c r="D33" s="12">
        <f>SUM(D32)</f>
        <v>0</v>
      </c>
      <c r="E33" s="12">
        <v>0</v>
      </c>
      <c r="F33" s="12"/>
      <c r="G33" s="12">
        <f>SUM(G32)</f>
        <v>0</v>
      </c>
      <c r="H33" s="13">
        <v>0</v>
      </c>
      <c r="I33" s="13">
        <v>0</v>
      </c>
      <c r="J33" s="12">
        <f>SUM(J32)</f>
        <v>0</v>
      </c>
      <c r="K33" s="13">
        <v>0</v>
      </c>
      <c r="L33" s="13">
        <v>0</v>
      </c>
      <c r="M33" s="12">
        <f>SUM(M32)</f>
        <v>0</v>
      </c>
      <c r="N33" s="13">
        <v>0</v>
      </c>
    </row>
    <row r="34" spans="1:14" s="4" customFormat="1" ht="11.25" customHeight="1">
      <c r="A34" s="50" t="s">
        <v>51</v>
      </c>
      <c r="B34" s="50"/>
      <c r="C34" s="12">
        <f>SUM(C33)</f>
        <v>0</v>
      </c>
      <c r="D34" s="12">
        <f>SUM(D33)</f>
        <v>0</v>
      </c>
      <c r="E34" s="12">
        <f>SUM(E33)</f>
        <v>0</v>
      </c>
      <c r="F34" s="12">
        <f>SUM(F33)</f>
        <v>0</v>
      </c>
      <c r="G34" s="12">
        <f>SUM(G33)</f>
        <v>0</v>
      </c>
      <c r="H34" s="12">
        <f>SUM(H33)</f>
        <v>0</v>
      </c>
      <c r="I34" s="13">
        <v>0</v>
      </c>
      <c r="J34" s="12">
        <f>SUM(J33)</f>
        <v>0</v>
      </c>
      <c r="K34" s="12">
        <f>SUM(K33)</f>
        <v>0</v>
      </c>
      <c r="L34" s="12">
        <f>SUM(L33)</f>
        <v>0</v>
      </c>
      <c r="M34" s="12">
        <f>SUM(M33)</f>
        <v>0</v>
      </c>
      <c r="N34" s="13">
        <v>0</v>
      </c>
    </row>
    <row r="35" spans="1:14" s="4" customFormat="1" ht="11.25">
      <c r="A35" s="10" t="s">
        <v>52</v>
      </c>
      <c r="B35" s="11" t="s">
        <v>53</v>
      </c>
      <c r="C35" s="12">
        <v>0</v>
      </c>
      <c r="D35" s="12">
        <f>SUM(D34)</f>
        <v>0</v>
      </c>
      <c r="E35" s="12">
        <v>0</v>
      </c>
      <c r="F35" s="12"/>
      <c r="G35" s="12">
        <f>SUM(G34)</f>
        <v>0</v>
      </c>
      <c r="H35" s="13">
        <v>0</v>
      </c>
      <c r="I35" s="13">
        <v>0</v>
      </c>
      <c r="J35" s="12">
        <f>SUM(J34)</f>
        <v>0</v>
      </c>
      <c r="K35" s="13">
        <v>0</v>
      </c>
      <c r="L35" s="13">
        <v>0</v>
      </c>
      <c r="M35" s="12">
        <f>SUM(M34)</f>
        <v>0</v>
      </c>
      <c r="N35" s="13">
        <v>0</v>
      </c>
    </row>
    <row r="36" spans="1:14" s="4" customFormat="1" ht="11.25">
      <c r="A36" s="10" t="s">
        <v>54</v>
      </c>
      <c r="B36" s="11" t="s">
        <v>55</v>
      </c>
      <c r="C36" s="12">
        <v>0</v>
      </c>
      <c r="D36" s="12">
        <f>SUM(D35)</f>
        <v>0</v>
      </c>
      <c r="E36" s="12">
        <v>0</v>
      </c>
      <c r="F36" s="12"/>
      <c r="G36" s="12">
        <f>SUM(G35)</f>
        <v>0</v>
      </c>
      <c r="H36" s="13">
        <v>0</v>
      </c>
      <c r="I36" s="13">
        <v>0</v>
      </c>
      <c r="J36" s="12">
        <f>SUM(J35)</f>
        <v>0</v>
      </c>
      <c r="K36" s="13">
        <v>0</v>
      </c>
      <c r="L36" s="13">
        <v>0</v>
      </c>
      <c r="M36" s="12">
        <f>SUM(M35)</f>
        <v>0</v>
      </c>
      <c r="N36" s="13">
        <v>0</v>
      </c>
    </row>
    <row r="37" spans="1:14" s="4" customFormat="1" ht="11.25" customHeight="1">
      <c r="A37" s="50" t="s">
        <v>56</v>
      </c>
      <c r="B37" s="50"/>
      <c r="C37" s="12">
        <f>SUM(C35:C36)</f>
        <v>0</v>
      </c>
      <c r="D37" s="12">
        <f>SUM(D36)</f>
        <v>0</v>
      </c>
      <c r="E37" s="12">
        <f>SUM(E35:E36)</f>
        <v>0</v>
      </c>
      <c r="F37" s="12">
        <f>SUM(F35:F36)</f>
        <v>0</v>
      </c>
      <c r="G37" s="12">
        <f>SUM(G36)</f>
        <v>0</v>
      </c>
      <c r="H37" s="12">
        <f>SUM(H35:H36)</f>
        <v>0</v>
      </c>
      <c r="I37" s="12">
        <f>SUM(I35:I36)</f>
        <v>0</v>
      </c>
      <c r="J37" s="12">
        <f>SUM(J36)</f>
        <v>0</v>
      </c>
      <c r="K37" s="12">
        <f>SUM(K35:K36)</f>
        <v>0</v>
      </c>
      <c r="L37" s="12">
        <f>SUM(L35:L36)</f>
        <v>0</v>
      </c>
      <c r="M37" s="12">
        <f>SUM(M36)</f>
        <v>0</v>
      </c>
      <c r="N37" s="12">
        <f>SUM(N35:N36)</f>
        <v>0</v>
      </c>
    </row>
    <row r="38" spans="1:14" s="14" customFormat="1" ht="11.25" customHeight="1">
      <c r="A38" s="70" t="s">
        <v>57</v>
      </c>
      <c r="B38" s="70"/>
      <c r="C38" s="35">
        <f aca="true" t="shared" si="0" ref="C38:N38">C19+C24+C29+C32+C34+C37</f>
        <v>1895975436.42</v>
      </c>
      <c r="D38" s="35">
        <f t="shared" si="0"/>
        <v>0</v>
      </c>
      <c r="E38" s="35">
        <f t="shared" si="0"/>
        <v>2049281958.63</v>
      </c>
      <c r="F38" s="35">
        <f t="shared" si="0"/>
        <v>644000</v>
      </c>
      <c r="G38" s="35">
        <f t="shared" si="0"/>
        <v>0</v>
      </c>
      <c r="H38" s="35">
        <f t="shared" si="0"/>
        <v>2534073.34</v>
      </c>
      <c r="I38" s="35">
        <f t="shared" si="0"/>
        <v>46642959.59</v>
      </c>
      <c r="J38" s="35">
        <f t="shared" si="0"/>
        <v>0</v>
      </c>
      <c r="K38" s="35">
        <f t="shared" si="0"/>
        <v>238671078.31</v>
      </c>
      <c r="L38" s="35">
        <f t="shared" si="0"/>
        <v>38627151.739999995</v>
      </c>
      <c r="M38" s="35">
        <f t="shared" si="0"/>
        <v>0</v>
      </c>
      <c r="N38" s="35">
        <f t="shared" si="0"/>
        <v>232668641.28000003</v>
      </c>
    </row>
    <row r="52" spans="1:14" ht="11.25" customHeight="1">
      <c r="A52" s="54" t="s">
        <v>0</v>
      </c>
      <c r="B52" s="54"/>
      <c r="C52" s="46">
        <v>6</v>
      </c>
      <c r="D52" s="46"/>
      <c r="E52" s="46"/>
      <c r="F52" s="46">
        <v>7</v>
      </c>
      <c r="G52" s="46"/>
      <c r="H52" s="46"/>
      <c r="I52" s="46">
        <v>8</v>
      </c>
      <c r="J52" s="46"/>
      <c r="K52" s="46"/>
      <c r="L52" s="46">
        <v>9</v>
      </c>
      <c r="M52" s="46"/>
      <c r="N52" s="46"/>
    </row>
    <row r="53" spans="1:14" ht="11.25" customHeight="1">
      <c r="A53" s="54"/>
      <c r="B53" s="54"/>
      <c r="C53" s="47" t="s">
        <v>58</v>
      </c>
      <c r="D53" s="47"/>
      <c r="E53" s="47"/>
      <c r="F53" s="47" t="s">
        <v>59</v>
      </c>
      <c r="G53" s="47"/>
      <c r="H53" s="47"/>
      <c r="I53" s="47" t="s">
        <v>60</v>
      </c>
      <c r="J53" s="47"/>
      <c r="K53" s="47"/>
      <c r="L53" s="47" t="s">
        <v>61</v>
      </c>
      <c r="M53" s="47"/>
      <c r="N53" s="47"/>
    </row>
    <row r="54" spans="1:14" ht="11.25" customHeight="1">
      <c r="A54" s="54"/>
      <c r="B54" s="54"/>
      <c r="C54" s="47" t="s">
        <v>5</v>
      </c>
      <c r="D54" s="47"/>
      <c r="E54" s="47" t="s">
        <v>6</v>
      </c>
      <c r="F54" s="47" t="s">
        <v>5</v>
      </c>
      <c r="G54" s="47"/>
      <c r="H54" s="47" t="s">
        <v>6</v>
      </c>
      <c r="I54" s="47" t="s">
        <v>5</v>
      </c>
      <c r="J54" s="47"/>
      <c r="K54" s="47" t="s">
        <v>6</v>
      </c>
      <c r="L54" s="47" t="s">
        <v>5</v>
      </c>
      <c r="M54" s="47"/>
      <c r="N54" s="47" t="s">
        <v>6</v>
      </c>
    </row>
    <row r="55" spans="1:14" ht="22.5">
      <c r="A55" s="54"/>
      <c r="B55" s="54"/>
      <c r="C55" s="6"/>
      <c r="D55" s="6" t="s">
        <v>7</v>
      </c>
      <c r="E55" s="47"/>
      <c r="F55" s="6"/>
      <c r="G55" s="6" t="s">
        <v>7</v>
      </c>
      <c r="H55" s="47"/>
      <c r="I55" s="6"/>
      <c r="J55" s="6" t="s">
        <v>7</v>
      </c>
      <c r="K55" s="47"/>
      <c r="L55" s="6"/>
      <c r="M55" s="6" t="s">
        <v>7</v>
      </c>
      <c r="N55" s="47"/>
    </row>
    <row r="56" spans="1:14" ht="11.25" customHeight="1">
      <c r="A56" s="49" t="s">
        <v>8</v>
      </c>
      <c r="B56" s="49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15"/>
    </row>
    <row r="57" spans="1:14" ht="11.25">
      <c r="A57" s="10" t="s">
        <v>9</v>
      </c>
      <c r="B57" s="11" t="s">
        <v>10</v>
      </c>
      <c r="C57" s="12">
        <v>477209.91</v>
      </c>
      <c r="D57" s="12">
        <v>71238.48</v>
      </c>
      <c r="E57" s="12">
        <v>618976.83</v>
      </c>
      <c r="F57" s="12">
        <v>721720.61</v>
      </c>
      <c r="G57" s="13">
        <v>0</v>
      </c>
      <c r="H57" s="12">
        <v>1171383.11</v>
      </c>
      <c r="I57" s="12">
        <v>3521783.35</v>
      </c>
      <c r="J57" s="12">
        <v>0</v>
      </c>
      <c r="K57" s="12">
        <v>5247318.27</v>
      </c>
      <c r="L57" s="12">
        <v>6728932.050000003</v>
      </c>
      <c r="M57" s="13">
        <v>0</v>
      </c>
      <c r="N57" s="12">
        <v>9733452.64</v>
      </c>
    </row>
    <row r="58" spans="1:14" ht="11.25">
      <c r="A58" s="10" t="s">
        <v>11</v>
      </c>
      <c r="B58" s="11" t="s">
        <v>12</v>
      </c>
      <c r="C58" s="12">
        <v>36661.10999999999</v>
      </c>
      <c r="D58" s="12">
        <v>4887.5</v>
      </c>
      <c r="E58" s="12">
        <v>46689.079999999994</v>
      </c>
      <c r="F58" s="12">
        <v>64778.759999999995</v>
      </c>
      <c r="G58" s="13">
        <v>0</v>
      </c>
      <c r="H58" s="12">
        <v>97325.01999999999</v>
      </c>
      <c r="I58" s="12">
        <v>468693.35</v>
      </c>
      <c r="J58" s="12">
        <v>0</v>
      </c>
      <c r="K58" s="12">
        <v>618851.88</v>
      </c>
      <c r="L58" s="12">
        <v>678574.04</v>
      </c>
      <c r="M58" s="13">
        <v>0</v>
      </c>
      <c r="N58" s="12">
        <v>1278016.02</v>
      </c>
    </row>
    <row r="59" spans="1:14" ht="11.25">
      <c r="A59" s="10" t="s">
        <v>13</v>
      </c>
      <c r="B59" s="11" t="s">
        <v>14</v>
      </c>
      <c r="C59" s="12">
        <v>85283</v>
      </c>
      <c r="D59" s="12">
        <v>0</v>
      </c>
      <c r="E59" s="12">
        <v>189573.22</v>
      </c>
      <c r="F59" s="12">
        <v>166000</v>
      </c>
      <c r="G59" s="13">
        <v>0</v>
      </c>
      <c r="H59" s="12">
        <v>289494.62</v>
      </c>
      <c r="I59" s="12">
        <v>150000</v>
      </c>
      <c r="J59" s="12">
        <v>0</v>
      </c>
      <c r="K59" s="12">
        <v>262623.7</v>
      </c>
      <c r="L59" s="12">
        <v>6854070.95</v>
      </c>
      <c r="M59" s="13">
        <v>0</v>
      </c>
      <c r="N59" s="12">
        <v>17899411.759999994</v>
      </c>
    </row>
    <row r="60" spans="1:14" ht="11.25">
      <c r="A60" s="10" t="s">
        <v>15</v>
      </c>
      <c r="B60" s="11" t="s">
        <v>16</v>
      </c>
      <c r="C60" s="12">
        <v>5658600</v>
      </c>
      <c r="D60" s="12">
        <v>0</v>
      </c>
      <c r="E60" s="12">
        <v>17515410.02</v>
      </c>
      <c r="F60" s="12">
        <v>6570000</v>
      </c>
      <c r="G60" s="13">
        <v>0</v>
      </c>
      <c r="H60" s="12">
        <v>12953675.29</v>
      </c>
      <c r="I60" s="12">
        <v>1352100</v>
      </c>
      <c r="J60" s="12">
        <v>0</v>
      </c>
      <c r="K60" s="12">
        <v>5927559.659999999</v>
      </c>
      <c r="L60" s="12">
        <v>23070000</v>
      </c>
      <c r="M60" s="13">
        <v>0</v>
      </c>
      <c r="N60" s="12">
        <v>47977640.769999996</v>
      </c>
    </row>
    <row r="61" spans="1:14" ht="11.25">
      <c r="A61" s="10" t="s">
        <v>17</v>
      </c>
      <c r="B61" s="11" t="s">
        <v>18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</row>
    <row r="62" spans="1:14" ht="11.25">
      <c r="A62" s="10" t="s">
        <v>19</v>
      </c>
      <c r="B62" s="11" t="s">
        <v>20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</row>
    <row r="63" spans="1:14" ht="22.5">
      <c r="A63" s="10" t="s">
        <v>21</v>
      </c>
      <c r="B63" s="11" t="s">
        <v>22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2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</row>
    <row r="64" spans="1:14" ht="11.25">
      <c r="A64" s="10" t="s">
        <v>23</v>
      </c>
      <c r="B64" s="11" t="s">
        <v>24</v>
      </c>
      <c r="C64" s="12">
        <v>0</v>
      </c>
      <c r="D64" s="13">
        <v>0</v>
      </c>
      <c r="E64" s="12">
        <v>0</v>
      </c>
      <c r="F64" s="13">
        <v>0</v>
      </c>
      <c r="G64" s="13">
        <v>0</v>
      </c>
      <c r="H64" s="13">
        <v>0</v>
      </c>
      <c r="I64" s="12">
        <v>500000</v>
      </c>
      <c r="J64" s="13">
        <v>0</v>
      </c>
      <c r="K64" s="12">
        <v>500000</v>
      </c>
      <c r="L64" s="12">
        <v>120000</v>
      </c>
      <c r="M64" s="13">
        <v>0</v>
      </c>
      <c r="N64" s="12">
        <v>162309.89</v>
      </c>
    </row>
    <row r="65" spans="1:14" ht="11.25" customHeight="1">
      <c r="A65" s="50" t="s">
        <v>25</v>
      </c>
      <c r="B65" s="50"/>
      <c r="C65" s="12">
        <f>SUM(C57:C64)</f>
        <v>6257754.02</v>
      </c>
      <c r="D65" s="12">
        <f>SUM(D57:D64)</f>
        <v>76125.98</v>
      </c>
      <c r="E65" s="12">
        <f>SUM(E57:E64)</f>
        <v>18370649.15</v>
      </c>
      <c r="F65" s="12">
        <f>SUM(F57:F64)</f>
        <v>7522499.37</v>
      </c>
      <c r="G65" s="13">
        <v>0</v>
      </c>
      <c r="H65" s="12">
        <f>SUM(H57:H64)</f>
        <v>14511878.04</v>
      </c>
      <c r="I65" s="12">
        <f>SUM(I57:I64)</f>
        <v>5992576.7</v>
      </c>
      <c r="J65" s="13">
        <v>0</v>
      </c>
      <c r="K65" s="12">
        <f>SUM(K57:K64)</f>
        <v>12556353.509999998</v>
      </c>
      <c r="L65" s="12">
        <f>SUM(L57:L64)</f>
        <v>37451577.04000001</v>
      </c>
      <c r="M65" s="13">
        <v>0</v>
      </c>
      <c r="N65" s="12">
        <f>SUM(N57:N64)</f>
        <v>77050831.08</v>
      </c>
    </row>
    <row r="66" spans="1:14" ht="22.5">
      <c r="A66" s="10" t="s">
        <v>26</v>
      </c>
      <c r="B66" s="11" t="s">
        <v>27</v>
      </c>
      <c r="C66" s="13">
        <v>0</v>
      </c>
      <c r="D66" s="13">
        <v>0</v>
      </c>
      <c r="E66" s="13">
        <v>0</v>
      </c>
      <c r="F66" s="12">
        <v>100000</v>
      </c>
      <c r="G66" s="13">
        <v>0</v>
      </c>
      <c r="H66" s="12">
        <v>100000</v>
      </c>
      <c r="I66" s="12">
        <v>50000</v>
      </c>
      <c r="J66" s="12">
        <v>0</v>
      </c>
      <c r="K66" s="12">
        <v>251103.81</v>
      </c>
      <c r="L66" s="12">
        <v>550000</v>
      </c>
      <c r="M66" s="13">
        <v>0</v>
      </c>
      <c r="N66" s="12">
        <v>16003565.65</v>
      </c>
    </row>
    <row r="67" spans="1:14" ht="11.25">
      <c r="A67" s="10" t="s">
        <v>28</v>
      </c>
      <c r="B67" s="11" t="s">
        <v>29</v>
      </c>
      <c r="C67" s="12">
        <v>2700000</v>
      </c>
      <c r="D67" s="12">
        <v>0</v>
      </c>
      <c r="E67" s="12">
        <v>15908772.740000002</v>
      </c>
      <c r="F67" s="12">
        <v>2982500</v>
      </c>
      <c r="G67" s="13">
        <v>0</v>
      </c>
      <c r="H67" s="12">
        <v>112672302.78</v>
      </c>
      <c r="I67" s="12">
        <v>60940190.32</v>
      </c>
      <c r="J67" s="12">
        <v>822780</v>
      </c>
      <c r="K67" s="12">
        <v>457543131.72</v>
      </c>
      <c r="L67" s="12">
        <v>101641595.66</v>
      </c>
      <c r="M67" s="13">
        <v>0</v>
      </c>
      <c r="N67" s="12">
        <v>1419469199.1800003</v>
      </c>
    </row>
    <row r="68" spans="1:14" ht="11.25">
      <c r="A68" s="10" t="s">
        <v>30</v>
      </c>
      <c r="B68" s="11" t="s">
        <v>31</v>
      </c>
      <c r="C68" s="13">
        <v>0</v>
      </c>
      <c r="D68" s="13">
        <v>0</v>
      </c>
      <c r="E68" s="13">
        <v>0</v>
      </c>
      <c r="F68" s="12">
        <v>0</v>
      </c>
      <c r="G68" s="13">
        <v>0</v>
      </c>
      <c r="H68" s="12">
        <v>0</v>
      </c>
      <c r="I68" s="12">
        <v>3350000</v>
      </c>
      <c r="J68" s="12">
        <v>0</v>
      </c>
      <c r="K68" s="12">
        <v>92286715.53</v>
      </c>
      <c r="L68" s="12">
        <v>0</v>
      </c>
      <c r="M68" s="13">
        <v>0</v>
      </c>
      <c r="N68" s="12">
        <v>21381753.849999998</v>
      </c>
    </row>
    <row r="69" spans="1:14" ht="11.25">
      <c r="A69" s="10" t="s">
        <v>32</v>
      </c>
      <c r="B69" s="11" t="s">
        <v>33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2"/>
    </row>
    <row r="70" spans="1:14" ht="11.25" customHeight="1">
      <c r="A70" s="50" t="s">
        <v>34</v>
      </c>
      <c r="B70" s="50"/>
      <c r="C70" s="12">
        <f>SUM(C66:C69)</f>
        <v>2700000</v>
      </c>
      <c r="D70" s="12">
        <f>SUM(D66:D69)</f>
        <v>0</v>
      </c>
      <c r="E70" s="12">
        <f>SUM(E66:E69)</f>
        <v>15908772.740000002</v>
      </c>
      <c r="F70" s="12">
        <f>SUM(F66:F69)</f>
        <v>3082500</v>
      </c>
      <c r="G70" s="13">
        <v>0</v>
      </c>
      <c r="H70" s="12">
        <f>SUM(H66:H69)</f>
        <v>112772302.78</v>
      </c>
      <c r="I70" s="12">
        <f>SUM(I66:I69)</f>
        <v>64340190.32</v>
      </c>
      <c r="J70" s="12">
        <f>SUM(J66:J69)</f>
        <v>822780</v>
      </c>
      <c r="K70" s="12">
        <f>SUM(K66:K69)</f>
        <v>550080951.0600001</v>
      </c>
      <c r="L70" s="12">
        <f>SUM(L66:L69)</f>
        <v>102191595.66</v>
      </c>
      <c r="M70" s="13">
        <v>0</v>
      </c>
      <c r="N70" s="12">
        <f>SUM(N66:N69)</f>
        <v>1456854518.6800003</v>
      </c>
    </row>
    <row r="71" spans="1:14" ht="11.25">
      <c r="A71" s="10" t="s">
        <v>35</v>
      </c>
      <c r="B71" s="11" t="s">
        <v>36</v>
      </c>
      <c r="C71" s="13">
        <v>0</v>
      </c>
      <c r="D71" s="12"/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2"/>
      <c r="L71" s="12">
        <v>0</v>
      </c>
      <c r="M71" s="13">
        <v>0</v>
      </c>
      <c r="N71" s="12">
        <v>0</v>
      </c>
    </row>
    <row r="72" spans="1:14" ht="11.25">
      <c r="A72" s="10" t="s">
        <v>37</v>
      </c>
      <c r="B72" s="11" t="s">
        <v>38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2"/>
      <c r="L72" s="13">
        <v>0</v>
      </c>
      <c r="M72" s="13">
        <v>0</v>
      </c>
      <c r="N72" s="13">
        <v>0</v>
      </c>
    </row>
    <row r="73" spans="1:14" ht="22.5">
      <c r="A73" s="10" t="s">
        <v>39</v>
      </c>
      <c r="B73" s="11" t="s">
        <v>40</v>
      </c>
      <c r="C73" s="13">
        <v>0</v>
      </c>
      <c r="D73" s="13">
        <v>0</v>
      </c>
      <c r="E73" s="13">
        <v>0</v>
      </c>
      <c r="F73" s="13">
        <v>0</v>
      </c>
      <c r="G73" s="12">
        <f>SUM(G72)</f>
        <v>0</v>
      </c>
      <c r="H73" s="13">
        <v>0</v>
      </c>
      <c r="I73" s="12">
        <v>200000</v>
      </c>
      <c r="J73" s="12">
        <v>0</v>
      </c>
      <c r="K73" s="12">
        <v>400000</v>
      </c>
      <c r="L73" s="12">
        <v>0</v>
      </c>
      <c r="M73" s="12">
        <f>SUM(M72)</f>
        <v>0</v>
      </c>
      <c r="N73" s="13">
        <v>0</v>
      </c>
    </row>
    <row r="74" spans="1:14" ht="22.5">
      <c r="A74" s="10" t="s">
        <v>41</v>
      </c>
      <c r="B74" s="11" t="s">
        <v>42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</row>
    <row r="75" spans="1:14" ht="11.25" customHeight="1">
      <c r="A75" s="51" t="s">
        <v>43</v>
      </c>
      <c r="B75" s="51"/>
      <c r="C75" s="12">
        <f>SUM(C71:C74)</f>
        <v>0</v>
      </c>
      <c r="D75" s="12">
        <f>SUM(D71:D74)</f>
        <v>0</v>
      </c>
      <c r="E75" s="12">
        <f>SUM(E71:E74)</f>
        <v>0</v>
      </c>
      <c r="F75" s="12">
        <f>SUM(F71:F74)</f>
        <v>0</v>
      </c>
      <c r="G75" s="13">
        <v>0</v>
      </c>
      <c r="H75" s="12">
        <f>SUM(H71:H74)</f>
        <v>0</v>
      </c>
      <c r="I75" s="12">
        <f>SUM(I71:I74)</f>
        <v>200000</v>
      </c>
      <c r="J75" s="12">
        <f>SUM(J71:J74)</f>
        <v>0</v>
      </c>
      <c r="K75" s="12">
        <f>SUM(K71:K74)</f>
        <v>400000</v>
      </c>
      <c r="L75" s="12">
        <f>SUM(L71:L74)</f>
        <v>0</v>
      </c>
      <c r="M75" s="13">
        <v>0</v>
      </c>
      <c r="N75" s="12">
        <f>SUM(N71:N74)</f>
        <v>0</v>
      </c>
    </row>
    <row r="76" spans="1:14" ht="22.5">
      <c r="A76" s="10" t="s">
        <v>44</v>
      </c>
      <c r="B76" s="11" t="s">
        <v>45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</row>
    <row r="77" spans="1:14" ht="11.25">
      <c r="A77" s="10" t="s">
        <v>46</v>
      </c>
      <c r="B77" s="11" t="s">
        <v>47</v>
      </c>
      <c r="C77" s="13">
        <v>0</v>
      </c>
      <c r="D77" s="13">
        <v>0</v>
      </c>
      <c r="E77" s="13">
        <v>0</v>
      </c>
      <c r="F77" s="13">
        <v>0</v>
      </c>
      <c r="G77" s="12">
        <f>SUM(G76)</f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2">
        <f>SUM(M76)</f>
        <v>0</v>
      </c>
      <c r="N77" s="13">
        <v>0</v>
      </c>
    </row>
    <row r="78" spans="1:14" ht="11.25" customHeight="1">
      <c r="A78" s="50" t="s">
        <v>48</v>
      </c>
      <c r="B78" s="50"/>
      <c r="C78" s="12">
        <f>SUM(C76:C77)</f>
        <v>0</v>
      </c>
      <c r="D78" s="13">
        <v>0</v>
      </c>
      <c r="E78" s="12">
        <f>SUM(E76:E77)</f>
        <v>0</v>
      </c>
      <c r="F78" s="12">
        <f>SUM(F76:F77)</f>
        <v>0</v>
      </c>
      <c r="G78" s="13">
        <v>0</v>
      </c>
      <c r="H78" s="12">
        <f>SUM(H76:H77)</f>
        <v>0</v>
      </c>
      <c r="I78" s="13">
        <v>0</v>
      </c>
      <c r="J78" s="13">
        <v>0</v>
      </c>
      <c r="K78" s="13">
        <v>0</v>
      </c>
      <c r="L78" s="12">
        <f>SUM(L76:L77)</f>
        <v>0</v>
      </c>
      <c r="M78" s="13">
        <v>0</v>
      </c>
      <c r="N78" s="12">
        <f>SUM(N76:N77)</f>
        <v>0</v>
      </c>
    </row>
    <row r="79" spans="1:14" ht="22.5">
      <c r="A79" s="10" t="s">
        <v>49</v>
      </c>
      <c r="B79" s="11" t="s">
        <v>50</v>
      </c>
      <c r="C79" s="13">
        <v>0</v>
      </c>
      <c r="D79" s="13">
        <v>0</v>
      </c>
      <c r="E79" s="13">
        <v>0</v>
      </c>
      <c r="F79" s="13">
        <v>0</v>
      </c>
      <c r="G79" s="12">
        <f>SUM(G78)</f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2">
        <f>SUM(M78)</f>
        <v>0</v>
      </c>
      <c r="N79" s="13">
        <v>0</v>
      </c>
    </row>
    <row r="80" spans="1:14" ht="11.25" customHeight="1">
      <c r="A80" s="50" t="s">
        <v>51</v>
      </c>
      <c r="B80" s="50"/>
      <c r="C80" s="12">
        <f>SUM(C79)</f>
        <v>0</v>
      </c>
      <c r="D80" s="12">
        <f>SUM(D79)</f>
        <v>0</v>
      </c>
      <c r="E80" s="12">
        <f>SUM(E79)</f>
        <v>0</v>
      </c>
      <c r="F80" s="13">
        <v>0</v>
      </c>
      <c r="G80" s="12">
        <f>SUM(G79)</f>
        <v>0</v>
      </c>
      <c r="H80" s="12">
        <f>SUM(H79)</f>
        <v>0</v>
      </c>
      <c r="I80" s="12">
        <f>SUM(I79)</f>
        <v>0</v>
      </c>
      <c r="J80" s="13">
        <v>0</v>
      </c>
      <c r="K80" s="12">
        <f>SUM(K79)</f>
        <v>0</v>
      </c>
      <c r="L80" s="12">
        <f>SUM(L79)</f>
        <v>0</v>
      </c>
      <c r="M80" s="12">
        <f>SUM(M79)</f>
        <v>0</v>
      </c>
      <c r="N80" s="12">
        <f>SUM(N79)</f>
        <v>0</v>
      </c>
    </row>
    <row r="81" spans="1:14" ht="11.25">
      <c r="A81" s="10" t="s">
        <v>52</v>
      </c>
      <c r="B81" s="11" t="s">
        <v>53</v>
      </c>
      <c r="C81" s="13">
        <v>0</v>
      </c>
      <c r="D81" s="13">
        <v>0</v>
      </c>
      <c r="E81" s="13">
        <v>0</v>
      </c>
      <c r="F81" s="13">
        <v>0</v>
      </c>
      <c r="G81" s="12">
        <f>SUM(G80)</f>
        <v>0</v>
      </c>
      <c r="H81" s="13">
        <v>0</v>
      </c>
      <c r="I81" s="12">
        <f>SUM(I80)</f>
        <v>0</v>
      </c>
      <c r="J81" s="13">
        <v>0</v>
      </c>
      <c r="K81" s="13">
        <v>0</v>
      </c>
      <c r="L81" s="13">
        <v>0</v>
      </c>
      <c r="M81" s="12">
        <f>SUM(M80)</f>
        <v>0</v>
      </c>
      <c r="N81" s="13">
        <v>0</v>
      </c>
    </row>
    <row r="82" spans="1:14" ht="11.25">
      <c r="A82" s="10" t="s">
        <v>54</v>
      </c>
      <c r="B82" s="11" t="s">
        <v>55</v>
      </c>
      <c r="C82" s="13">
        <v>0</v>
      </c>
      <c r="D82" s="13">
        <v>0</v>
      </c>
      <c r="E82" s="13">
        <v>0</v>
      </c>
      <c r="F82" s="13">
        <v>0</v>
      </c>
      <c r="G82" s="12">
        <f>SUM(G81)</f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2">
        <f>SUM(M81)</f>
        <v>0</v>
      </c>
      <c r="N82" s="13">
        <v>0</v>
      </c>
    </row>
    <row r="83" spans="1:14" ht="11.25" customHeight="1">
      <c r="A83" s="50" t="s">
        <v>56</v>
      </c>
      <c r="B83" s="50"/>
      <c r="C83" s="12">
        <f>SUM(C81:C82)</f>
        <v>0</v>
      </c>
      <c r="D83" s="13">
        <v>0</v>
      </c>
      <c r="E83" s="12">
        <f>SUM(E81:E82)</f>
        <v>0</v>
      </c>
      <c r="F83" s="12">
        <f>SUM(F81:F82)</f>
        <v>0</v>
      </c>
      <c r="G83" s="12">
        <f>SUM(G82)</f>
        <v>0</v>
      </c>
      <c r="H83" s="12">
        <f>SUM(H81:H82)</f>
        <v>0</v>
      </c>
      <c r="I83" s="12">
        <f>SUM(I81:I82)</f>
        <v>0</v>
      </c>
      <c r="J83" s="12">
        <f>SUM(J81:J82)</f>
        <v>0</v>
      </c>
      <c r="K83" s="12">
        <f>SUM(K81:K82)</f>
        <v>0</v>
      </c>
      <c r="L83" s="12">
        <f>SUM(L81:L82)</f>
        <v>0</v>
      </c>
      <c r="M83" s="12">
        <f>SUM(M82)</f>
        <v>0</v>
      </c>
      <c r="N83" s="12">
        <f>SUM(N81:N82)</f>
        <v>0</v>
      </c>
    </row>
    <row r="84" spans="1:14" s="16" customFormat="1" ht="11.25" customHeight="1">
      <c r="A84" s="49" t="s">
        <v>57</v>
      </c>
      <c r="B84" s="49"/>
      <c r="C84" s="7">
        <f aca="true" t="shared" si="1" ref="C84:N84">C65+C70+C75+C78+C80+C83</f>
        <v>8957754.02</v>
      </c>
      <c r="D84" s="7">
        <f t="shared" si="1"/>
        <v>76125.98</v>
      </c>
      <c r="E84" s="7">
        <f t="shared" si="1"/>
        <v>34279421.89</v>
      </c>
      <c r="F84" s="7">
        <f t="shared" si="1"/>
        <v>10604999.370000001</v>
      </c>
      <c r="G84" s="7">
        <f t="shared" si="1"/>
        <v>0</v>
      </c>
      <c r="H84" s="7">
        <f t="shared" si="1"/>
        <v>127284180.82</v>
      </c>
      <c r="I84" s="7">
        <f t="shared" si="1"/>
        <v>70532767.02</v>
      </c>
      <c r="J84" s="7">
        <f t="shared" si="1"/>
        <v>822780</v>
      </c>
      <c r="K84" s="7">
        <f t="shared" si="1"/>
        <v>563037304.57</v>
      </c>
      <c r="L84" s="7">
        <f t="shared" si="1"/>
        <v>139643172.7</v>
      </c>
      <c r="M84" s="7">
        <f t="shared" si="1"/>
        <v>0</v>
      </c>
      <c r="N84" s="7">
        <f t="shared" si="1"/>
        <v>1533905349.7600002</v>
      </c>
    </row>
    <row r="96" spans="1:14" ht="11.25" customHeight="1">
      <c r="A96" s="54" t="s">
        <v>0</v>
      </c>
      <c r="B96" s="54"/>
      <c r="C96" s="46">
        <v>10</v>
      </c>
      <c r="D96" s="46"/>
      <c r="E96" s="46"/>
      <c r="F96" s="46">
        <v>11</v>
      </c>
      <c r="G96" s="46"/>
      <c r="H96" s="46"/>
      <c r="I96" s="46">
        <v>12</v>
      </c>
      <c r="J96" s="46"/>
      <c r="K96" s="46"/>
      <c r="L96" s="46">
        <v>13</v>
      </c>
      <c r="M96" s="46"/>
      <c r="N96" s="46"/>
    </row>
    <row r="97" spans="1:14" ht="11.25" customHeight="1">
      <c r="A97" s="54"/>
      <c r="B97" s="54"/>
      <c r="C97" s="47" t="s">
        <v>62</v>
      </c>
      <c r="D97" s="47"/>
      <c r="E97" s="47"/>
      <c r="F97" s="47" t="s">
        <v>63</v>
      </c>
      <c r="G97" s="47"/>
      <c r="H97" s="47"/>
      <c r="I97" s="47" t="s">
        <v>64</v>
      </c>
      <c r="J97" s="47"/>
      <c r="K97" s="47"/>
      <c r="L97" s="47" t="s">
        <v>65</v>
      </c>
      <c r="M97" s="47"/>
      <c r="N97" s="47"/>
    </row>
    <row r="98" spans="1:14" ht="11.25" customHeight="1">
      <c r="A98" s="54"/>
      <c r="B98" s="54"/>
      <c r="C98" s="47" t="s">
        <v>5</v>
      </c>
      <c r="D98" s="47"/>
      <c r="E98" s="47" t="s">
        <v>6</v>
      </c>
      <c r="F98" s="47" t="s">
        <v>5</v>
      </c>
      <c r="G98" s="47"/>
      <c r="H98" s="47" t="s">
        <v>6</v>
      </c>
      <c r="I98" s="47" t="s">
        <v>5</v>
      </c>
      <c r="J98" s="47"/>
      <c r="K98" s="47" t="s">
        <v>6</v>
      </c>
      <c r="L98" s="47" t="s">
        <v>5</v>
      </c>
      <c r="M98" s="47"/>
      <c r="N98" s="47" t="s">
        <v>6</v>
      </c>
    </row>
    <row r="99" spans="1:14" ht="22.5">
      <c r="A99" s="54"/>
      <c r="B99" s="54"/>
      <c r="C99" s="6"/>
      <c r="D99" s="6" t="s">
        <v>7</v>
      </c>
      <c r="E99" s="47"/>
      <c r="F99" s="6"/>
      <c r="G99" s="6" t="s">
        <v>7</v>
      </c>
      <c r="H99" s="47"/>
      <c r="I99" s="6"/>
      <c r="J99" s="6" t="s">
        <v>7</v>
      </c>
      <c r="K99" s="47"/>
      <c r="L99" s="6"/>
      <c r="M99" s="6" t="s">
        <v>7</v>
      </c>
      <c r="N99" s="47"/>
    </row>
    <row r="100" spans="1:14" ht="11.25" customHeight="1">
      <c r="A100" s="49" t="s">
        <v>8</v>
      </c>
      <c r="B100" s="49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13">
        <v>0</v>
      </c>
      <c r="N100" s="6"/>
    </row>
    <row r="101" spans="1:14" ht="11.25">
      <c r="A101" s="10" t="s">
        <v>9</v>
      </c>
      <c r="B101" s="11" t="s">
        <v>10</v>
      </c>
      <c r="C101" s="12">
        <v>3365876.0899999994</v>
      </c>
      <c r="D101" s="13">
        <v>0</v>
      </c>
      <c r="E101" s="12">
        <v>4426765.890000001</v>
      </c>
      <c r="F101" s="12">
        <v>2275510.58</v>
      </c>
      <c r="G101" s="13">
        <v>0</v>
      </c>
      <c r="H101" s="12">
        <v>2865293.78</v>
      </c>
      <c r="I101" s="12">
        <v>3921931.0699999994</v>
      </c>
      <c r="J101" s="12">
        <v>65043.83</v>
      </c>
      <c r="K101" s="12">
        <v>5573940.439999999</v>
      </c>
      <c r="L101" s="12">
        <v>1883056.4</v>
      </c>
      <c r="M101" s="13">
        <v>0</v>
      </c>
      <c r="N101" s="12">
        <v>3935940.26</v>
      </c>
    </row>
    <row r="102" spans="1:14" ht="11.25">
      <c r="A102" s="10" t="s">
        <v>11</v>
      </c>
      <c r="B102" s="11" t="s">
        <v>12</v>
      </c>
      <c r="C102" s="12">
        <v>346696.89</v>
      </c>
      <c r="D102" s="13">
        <v>0</v>
      </c>
      <c r="E102" s="12">
        <v>750845.79</v>
      </c>
      <c r="F102" s="12">
        <v>285167.60000000003</v>
      </c>
      <c r="G102" s="13">
        <v>0</v>
      </c>
      <c r="H102" s="12">
        <v>581357.41</v>
      </c>
      <c r="I102" s="12">
        <v>365424.48000000004</v>
      </c>
      <c r="J102" s="12">
        <v>4462.5</v>
      </c>
      <c r="K102" s="12">
        <v>782065.8499999999</v>
      </c>
      <c r="L102" s="12">
        <v>194336.27</v>
      </c>
      <c r="M102" s="13">
        <v>0</v>
      </c>
      <c r="N102" s="12">
        <v>458993.91</v>
      </c>
    </row>
    <row r="103" spans="1:14" ht="11.25">
      <c r="A103" s="10" t="s">
        <v>13</v>
      </c>
      <c r="B103" s="11" t="s">
        <v>14</v>
      </c>
      <c r="C103" s="12">
        <v>385528947.45</v>
      </c>
      <c r="D103" s="13">
        <v>0</v>
      </c>
      <c r="E103" s="12">
        <v>466594527.43999994</v>
      </c>
      <c r="F103" s="12">
        <v>7500000</v>
      </c>
      <c r="G103" s="13">
        <v>0</v>
      </c>
      <c r="H103" s="12">
        <v>11963652.159999998</v>
      </c>
      <c r="I103" s="12">
        <v>1952000</v>
      </c>
      <c r="J103" s="12">
        <v>0</v>
      </c>
      <c r="K103" s="12">
        <v>5963744.77</v>
      </c>
      <c r="L103" s="12">
        <v>351856947</v>
      </c>
      <c r="M103" s="13">
        <v>0</v>
      </c>
      <c r="N103" s="12">
        <v>418766581.29</v>
      </c>
    </row>
    <row r="104" spans="1:14" ht="11.25">
      <c r="A104" s="10" t="s">
        <v>15</v>
      </c>
      <c r="B104" s="11" t="s">
        <v>16</v>
      </c>
      <c r="C104" s="12">
        <v>149414384.86999997</v>
      </c>
      <c r="D104" s="13">
        <v>0</v>
      </c>
      <c r="E104" s="12">
        <v>175252689.71</v>
      </c>
      <c r="F104" s="12">
        <v>9415000</v>
      </c>
      <c r="G104" s="13">
        <v>0</v>
      </c>
      <c r="H104" s="12">
        <v>20345146.53</v>
      </c>
      <c r="I104" s="12">
        <v>190027650.57</v>
      </c>
      <c r="J104" s="12">
        <v>0</v>
      </c>
      <c r="K104" s="12">
        <v>498182732.62000024</v>
      </c>
      <c r="L104" s="12">
        <v>7791570612.900001</v>
      </c>
      <c r="M104" s="13">
        <v>0</v>
      </c>
      <c r="N104" s="12">
        <v>8178716912.200001</v>
      </c>
    </row>
    <row r="105" spans="1:14" ht="11.25">
      <c r="A105" s="10" t="s">
        <v>17</v>
      </c>
      <c r="B105" s="11" t="s">
        <v>18</v>
      </c>
      <c r="C105" s="13">
        <v>0</v>
      </c>
      <c r="D105" s="13">
        <v>0</v>
      </c>
      <c r="E105" s="12"/>
      <c r="F105" s="12">
        <v>0</v>
      </c>
      <c r="G105" s="13">
        <v>0</v>
      </c>
      <c r="H105" s="12">
        <v>0</v>
      </c>
      <c r="I105" s="13">
        <v>0</v>
      </c>
      <c r="J105" s="13">
        <v>0</v>
      </c>
      <c r="K105" s="13">
        <v>0</v>
      </c>
      <c r="L105" s="12">
        <v>17865234</v>
      </c>
      <c r="M105" s="13">
        <v>0</v>
      </c>
      <c r="N105" s="12">
        <v>20715165.79</v>
      </c>
    </row>
    <row r="106" spans="1:14" ht="11.25">
      <c r="A106" s="10" t="s">
        <v>19</v>
      </c>
      <c r="B106" s="11" t="s">
        <v>20</v>
      </c>
      <c r="C106" s="13">
        <v>0</v>
      </c>
      <c r="D106" s="13">
        <v>0</v>
      </c>
      <c r="E106" s="12"/>
      <c r="F106" s="12"/>
      <c r="G106" s="13">
        <v>0</v>
      </c>
      <c r="H106" s="13">
        <v>0</v>
      </c>
      <c r="I106" s="13">
        <v>0</v>
      </c>
      <c r="J106" s="12"/>
      <c r="K106" s="13">
        <v>0</v>
      </c>
      <c r="L106" s="12"/>
      <c r="M106" s="13">
        <v>0</v>
      </c>
      <c r="N106" s="12"/>
    </row>
    <row r="107" spans="1:14" ht="22.5">
      <c r="A107" s="10" t="s">
        <v>21</v>
      </c>
      <c r="B107" s="11" t="s">
        <v>22</v>
      </c>
      <c r="C107" s="13">
        <v>0</v>
      </c>
      <c r="D107" s="13">
        <v>0</v>
      </c>
      <c r="E107" s="12"/>
      <c r="F107" s="12"/>
      <c r="G107" s="13">
        <v>0</v>
      </c>
      <c r="H107" s="13">
        <v>0</v>
      </c>
      <c r="I107" s="12">
        <v>0</v>
      </c>
      <c r="J107" s="12">
        <v>0</v>
      </c>
      <c r="K107" s="12">
        <v>200000</v>
      </c>
      <c r="L107" s="12">
        <v>4000</v>
      </c>
      <c r="M107" s="13">
        <v>0</v>
      </c>
      <c r="N107" s="12">
        <v>8393.83</v>
      </c>
    </row>
    <row r="108" spans="1:14" ht="11.25">
      <c r="A108" s="10" t="s">
        <v>23</v>
      </c>
      <c r="B108" s="11" t="s">
        <v>24</v>
      </c>
      <c r="C108" s="13">
        <v>0</v>
      </c>
      <c r="D108" s="13">
        <v>0</v>
      </c>
      <c r="E108" s="12"/>
      <c r="F108" s="12">
        <v>0</v>
      </c>
      <c r="G108" s="13">
        <v>0</v>
      </c>
      <c r="H108" s="12">
        <v>1171.63</v>
      </c>
      <c r="I108" s="13">
        <v>0</v>
      </c>
      <c r="J108" s="12">
        <v>0</v>
      </c>
      <c r="K108" s="13">
        <v>0</v>
      </c>
      <c r="L108" s="13">
        <v>0</v>
      </c>
      <c r="M108" s="13">
        <v>0</v>
      </c>
      <c r="N108" s="12"/>
    </row>
    <row r="109" spans="1:14" ht="11.25" customHeight="1">
      <c r="A109" s="50" t="s">
        <v>25</v>
      </c>
      <c r="B109" s="50"/>
      <c r="C109" s="12">
        <f>SUM(C101:C108)</f>
        <v>538655905.3</v>
      </c>
      <c r="D109" s="13">
        <v>0</v>
      </c>
      <c r="E109" s="12">
        <f>SUM(E101:E108)</f>
        <v>647024828.8299999</v>
      </c>
      <c r="F109" s="12">
        <f>SUM(F101:F108)</f>
        <v>19475678.18</v>
      </c>
      <c r="G109" s="13">
        <v>0</v>
      </c>
      <c r="H109" s="12">
        <f>SUM(H101:H108)</f>
        <v>35756621.51</v>
      </c>
      <c r="I109" s="12">
        <f>SUM(I101:I108)</f>
        <v>196267006.12</v>
      </c>
      <c r="J109" s="12">
        <f>SUM(J101:J108)</f>
        <v>69506.33</v>
      </c>
      <c r="K109" s="12">
        <f>SUM(K101:K108)</f>
        <v>510702483.68000025</v>
      </c>
      <c r="L109" s="12">
        <f>SUM(L101:L108)</f>
        <v>8163374186.570001</v>
      </c>
      <c r="M109" s="13">
        <v>0</v>
      </c>
      <c r="N109" s="12">
        <f>SUM(N101:N108)</f>
        <v>8622601987.28</v>
      </c>
    </row>
    <row r="110" spans="1:14" ht="22.5">
      <c r="A110" s="10" t="s">
        <v>26</v>
      </c>
      <c r="B110" s="11" t="s">
        <v>27</v>
      </c>
      <c r="C110" s="12">
        <v>900000</v>
      </c>
      <c r="D110" s="13">
        <v>0</v>
      </c>
      <c r="E110" s="12">
        <v>25976768.86</v>
      </c>
      <c r="F110" s="12">
        <v>2925000</v>
      </c>
      <c r="G110" s="13">
        <v>0</v>
      </c>
      <c r="H110" s="12">
        <v>5936707.909999998</v>
      </c>
      <c r="I110" s="12">
        <v>0</v>
      </c>
      <c r="J110" s="12">
        <v>0</v>
      </c>
      <c r="K110" s="12">
        <v>1801429.71</v>
      </c>
      <c r="L110" s="12">
        <v>300000</v>
      </c>
      <c r="M110" s="13">
        <v>0</v>
      </c>
      <c r="N110" s="12">
        <v>13775116.290000001</v>
      </c>
    </row>
    <row r="111" spans="1:14" ht="11.25">
      <c r="A111" s="10" t="s">
        <v>28</v>
      </c>
      <c r="B111" s="11" t="s">
        <v>29</v>
      </c>
      <c r="C111" s="12">
        <v>256909790.28999996</v>
      </c>
      <c r="D111" s="13">
        <v>0</v>
      </c>
      <c r="E111" s="12">
        <v>1132712317.6100001</v>
      </c>
      <c r="F111" s="12">
        <v>4700000</v>
      </c>
      <c r="G111" s="13">
        <v>0</v>
      </c>
      <c r="H111" s="12">
        <v>17783754.21</v>
      </c>
      <c r="I111" s="12">
        <v>1049557.65</v>
      </c>
      <c r="J111" s="12">
        <v>0</v>
      </c>
      <c r="K111" s="12">
        <v>47817937.09</v>
      </c>
      <c r="L111" s="12">
        <v>57034486.32</v>
      </c>
      <c r="M111" s="13">
        <v>0</v>
      </c>
      <c r="N111" s="12">
        <v>985740575.6</v>
      </c>
    </row>
    <row r="112" spans="1:14" ht="11.25">
      <c r="A112" s="10" t="s">
        <v>30</v>
      </c>
      <c r="B112" s="11" t="s">
        <v>31</v>
      </c>
      <c r="C112" s="12">
        <v>700000</v>
      </c>
      <c r="D112" s="13">
        <v>0</v>
      </c>
      <c r="E112" s="12">
        <v>248161965.81</v>
      </c>
      <c r="F112" s="12">
        <v>1000000</v>
      </c>
      <c r="G112" s="13">
        <v>0</v>
      </c>
      <c r="H112" s="12">
        <v>10801232.93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2">
        <v>13005644.389999999</v>
      </c>
    </row>
    <row r="113" spans="1:14" ht="11.25">
      <c r="A113" s="10" t="s">
        <v>32</v>
      </c>
      <c r="B113" s="11" t="s">
        <v>33</v>
      </c>
      <c r="C113" s="13">
        <v>0</v>
      </c>
      <c r="D113" s="13">
        <v>0</v>
      </c>
      <c r="E113" s="12"/>
      <c r="F113" s="12"/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2">
        <v>0</v>
      </c>
      <c r="M113" s="13">
        <v>0</v>
      </c>
      <c r="N113" s="12">
        <v>2760000</v>
      </c>
    </row>
    <row r="114" spans="1:14" ht="11.25" customHeight="1">
      <c r="A114" s="50" t="s">
        <v>34</v>
      </c>
      <c r="B114" s="50"/>
      <c r="C114" s="12">
        <f>SUM(C110:C113)</f>
        <v>258509790.28999996</v>
      </c>
      <c r="D114" s="13">
        <v>0</v>
      </c>
      <c r="E114" s="12">
        <f>SUM(E110:E113)</f>
        <v>1406851052.28</v>
      </c>
      <c r="F114" s="12">
        <f>SUM(F110:F113)</f>
        <v>8625000</v>
      </c>
      <c r="G114" s="13">
        <v>0</v>
      </c>
      <c r="H114" s="12">
        <f>SUM(H110:H113)</f>
        <v>34521695.05</v>
      </c>
      <c r="I114" s="12">
        <f>SUM(I110:I113)</f>
        <v>1049557.65</v>
      </c>
      <c r="J114" s="12">
        <f>SUM(J110:J113)</f>
        <v>0</v>
      </c>
      <c r="K114" s="12">
        <f>SUM(K110:K113)</f>
        <v>49619366.800000004</v>
      </c>
      <c r="L114" s="12">
        <f>SUM(L110:L113)</f>
        <v>57334486.32</v>
      </c>
      <c r="M114" s="13">
        <v>0</v>
      </c>
      <c r="N114" s="12">
        <f>SUM(N110:N113)</f>
        <v>1015281336.28</v>
      </c>
    </row>
    <row r="115" spans="1:14" ht="11.25">
      <c r="A115" s="10" t="s">
        <v>35</v>
      </c>
      <c r="B115" s="11" t="s">
        <v>36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</row>
    <row r="116" spans="1:14" ht="11.25">
      <c r="A116" s="10" t="s">
        <v>37</v>
      </c>
      <c r="B116" s="11" t="s">
        <v>38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2">
        <f>SUM(M115)</f>
        <v>0</v>
      </c>
      <c r="N116" s="13">
        <v>0</v>
      </c>
    </row>
    <row r="117" spans="1:14" ht="22.5">
      <c r="A117" s="10" t="s">
        <v>39</v>
      </c>
      <c r="B117" s="11" t="s">
        <v>40</v>
      </c>
      <c r="C117" s="12">
        <v>500000</v>
      </c>
      <c r="D117" s="12">
        <f>SUM(D116)</f>
        <v>0</v>
      </c>
      <c r="E117" s="12">
        <v>1320000</v>
      </c>
      <c r="F117" s="13">
        <v>0</v>
      </c>
      <c r="G117" s="12">
        <f>SUM(G116)</f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</row>
    <row r="118" spans="1:14" ht="22.5">
      <c r="A118" s="10" t="s">
        <v>41</v>
      </c>
      <c r="B118" s="11" t="s">
        <v>42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</row>
    <row r="119" spans="1:14" ht="11.25" customHeight="1">
      <c r="A119" s="51" t="s">
        <v>43</v>
      </c>
      <c r="B119" s="51"/>
      <c r="C119" s="12">
        <f>SUM(C115:C118)</f>
        <v>500000</v>
      </c>
      <c r="D119" s="13">
        <v>0</v>
      </c>
      <c r="E119" s="12">
        <f>SUM(E115:E118)</f>
        <v>1320000</v>
      </c>
      <c r="F119" s="12">
        <f>SUM(F115:F118)</f>
        <v>0</v>
      </c>
      <c r="G119" s="13">
        <v>0</v>
      </c>
      <c r="H119" s="12">
        <f>SUM(H115:H118)</f>
        <v>0</v>
      </c>
      <c r="I119" s="12">
        <f>SUM(I115:I118)</f>
        <v>0</v>
      </c>
      <c r="J119" s="12">
        <f>SUM(J115:J118)</f>
        <v>0</v>
      </c>
      <c r="K119" s="12">
        <f>SUM(K115:K118)</f>
        <v>0</v>
      </c>
      <c r="L119" s="12">
        <f>SUM(L115:L118)</f>
        <v>0</v>
      </c>
      <c r="M119" s="13">
        <v>0</v>
      </c>
      <c r="N119" s="12">
        <f>SUM(N115:N118)</f>
        <v>0</v>
      </c>
    </row>
    <row r="120" spans="1:14" ht="22.5">
      <c r="A120" s="10" t="s">
        <v>44</v>
      </c>
      <c r="B120" s="11" t="s">
        <v>45</v>
      </c>
      <c r="C120" s="13">
        <v>0</v>
      </c>
      <c r="D120" s="13">
        <v>0</v>
      </c>
      <c r="E120" s="13">
        <v>0</v>
      </c>
      <c r="F120" s="12">
        <v>0</v>
      </c>
      <c r="G120" s="13">
        <v>0</v>
      </c>
      <c r="H120" s="12">
        <v>0</v>
      </c>
      <c r="I120" s="13">
        <v>0</v>
      </c>
      <c r="J120" s="13">
        <v>0</v>
      </c>
      <c r="K120" s="13">
        <v>0</v>
      </c>
      <c r="L120" s="12">
        <v>22604541.380000003</v>
      </c>
      <c r="M120" s="12">
        <f>SUM(M119)</f>
        <v>0</v>
      </c>
      <c r="N120" s="12">
        <v>24797531.590000004</v>
      </c>
    </row>
    <row r="121" spans="1:14" ht="11.25">
      <c r="A121" s="10" t="s">
        <v>46</v>
      </c>
      <c r="B121" s="11" t="s">
        <v>47</v>
      </c>
      <c r="C121" s="13">
        <v>0</v>
      </c>
      <c r="D121" s="12">
        <f>SUM(D120)</f>
        <v>0</v>
      </c>
      <c r="E121" s="13">
        <v>0</v>
      </c>
      <c r="F121" s="13">
        <v>0</v>
      </c>
      <c r="G121" s="12">
        <f>SUM(G120)</f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</row>
    <row r="122" spans="1:14" ht="11.25" customHeight="1">
      <c r="A122" s="50" t="s">
        <v>48</v>
      </c>
      <c r="B122" s="50"/>
      <c r="C122" s="12">
        <f>SUM(C120:C121)</f>
        <v>0</v>
      </c>
      <c r="D122" s="13">
        <v>0</v>
      </c>
      <c r="E122" s="12">
        <f>SUM(E120:E121)</f>
        <v>0</v>
      </c>
      <c r="F122" s="12">
        <f>SUM(F120:F121)</f>
        <v>0</v>
      </c>
      <c r="G122" s="13">
        <v>0</v>
      </c>
      <c r="H122" s="12">
        <f>SUM(H120:H121)</f>
        <v>0</v>
      </c>
      <c r="I122" s="12">
        <f>SUM(I120:I121)</f>
        <v>0</v>
      </c>
      <c r="J122" s="12">
        <f>SUM(J120:J121)</f>
        <v>0</v>
      </c>
      <c r="K122" s="12">
        <f>SUM(K120:K121)</f>
        <v>0</v>
      </c>
      <c r="L122" s="12">
        <f>SUM(L120:L121)</f>
        <v>22604541.380000003</v>
      </c>
      <c r="M122" s="12">
        <f>SUM(M121)</f>
        <v>0</v>
      </c>
      <c r="N122" s="12">
        <f>SUM(N120:N121)</f>
        <v>24797531.590000004</v>
      </c>
    </row>
    <row r="123" spans="1:14" ht="22.5">
      <c r="A123" s="10" t="s">
        <v>49</v>
      </c>
      <c r="B123" s="11" t="s">
        <v>50</v>
      </c>
      <c r="C123" s="13">
        <v>0</v>
      </c>
      <c r="D123" s="12">
        <f>SUM(D122)</f>
        <v>0</v>
      </c>
      <c r="E123" s="13">
        <v>0</v>
      </c>
      <c r="F123" s="13">
        <v>0</v>
      </c>
      <c r="G123" s="12">
        <f>SUM(G122)</f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2">
        <f>SUM(M122)</f>
        <v>0</v>
      </c>
      <c r="N123" s="13">
        <v>0</v>
      </c>
    </row>
    <row r="124" spans="1:14" ht="11.25" customHeight="1">
      <c r="A124" s="50" t="s">
        <v>51</v>
      </c>
      <c r="B124" s="50"/>
      <c r="C124" s="12">
        <f>SUM(C123)</f>
        <v>0</v>
      </c>
      <c r="D124" s="12">
        <f>SUM(D123)</f>
        <v>0</v>
      </c>
      <c r="E124" s="12">
        <f>SUM(E123)</f>
        <v>0</v>
      </c>
      <c r="F124" s="13">
        <v>0</v>
      </c>
      <c r="G124" s="12">
        <f>SUM(G123)</f>
        <v>0</v>
      </c>
      <c r="H124" s="12">
        <f>SUM(H123)</f>
        <v>0</v>
      </c>
      <c r="I124" s="12">
        <f>SUM(I123)</f>
        <v>0</v>
      </c>
      <c r="J124" s="12">
        <f>SUM(J123)</f>
        <v>0</v>
      </c>
      <c r="K124" s="12">
        <f>SUM(K123)</f>
        <v>0</v>
      </c>
      <c r="L124" s="12">
        <f>SUM(L123)</f>
        <v>0</v>
      </c>
      <c r="M124" s="12">
        <f>SUM(M123)</f>
        <v>0</v>
      </c>
      <c r="N124" s="12">
        <f>SUM(N123)</f>
        <v>0</v>
      </c>
    </row>
    <row r="125" spans="1:14" ht="11.25">
      <c r="A125" s="10" t="s">
        <v>52</v>
      </c>
      <c r="B125" s="11" t="s">
        <v>53</v>
      </c>
      <c r="C125" s="13">
        <v>0</v>
      </c>
      <c r="D125" s="12">
        <f>SUM(D124)</f>
        <v>0</v>
      </c>
      <c r="E125" s="13">
        <v>0</v>
      </c>
      <c r="F125" s="13">
        <v>0</v>
      </c>
      <c r="G125" s="12">
        <f>SUM(G124)</f>
        <v>0</v>
      </c>
      <c r="H125" s="13">
        <v>0</v>
      </c>
      <c r="I125" s="12"/>
      <c r="J125" s="12"/>
      <c r="K125" s="13">
        <v>0</v>
      </c>
      <c r="L125" s="13">
        <v>0</v>
      </c>
      <c r="M125" s="12">
        <f>SUM(M124)</f>
        <v>0</v>
      </c>
      <c r="N125" s="13">
        <v>0</v>
      </c>
    </row>
    <row r="126" spans="1:14" ht="11.25">
      <c r="A126" s="10" t="s">
        <v>54</v>
      </c>
      <c r="B126" s="11" t="s">
        <v>55</v>
      </c>
      <c r="C126" s="13">
        <v>0</v>
      </c>
      <c r="D126" s="12">
        <f>SUM(D125)</f>
        <v>0</v>
      </c>
      <c r="E126" s="13">
        <v>0</v>
      </c>
      <c r="F126" s="13">
        <v>0</v>
      </c>
      <c r="G126" s="12">
        <f>SUM(G125)</f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2">
        <f>SUM(M125)</f>
        <v>0</v>
      </c>
      <c r="N126" s="13">
        <v>0</v>
      </c>
    </row>
    <row r="127" spans="1:14" ht="11.25" customHeight="1">
      <c r="A127" s="50" t="s">
        <v>56</v>
      </c>
      <c r="B127" s="50"/>
      <c r="C127" s="12">
        <f>SUM(C125:C126)</f>
        <v>0</v>
      </c>
      <c r="D127" s="12">
        <f>SUM(D126)</f>
        <v>0</v>
      </c>
      <c r="E127" s="12">
        <f>SUM(E125:E126)</f>
        <v>0</v>
      </c>
      <c r="F127" s="12">
        <f>SUM(F125:F126)</f>
        <v>0</v>
      </c>
      <c r="G127" s="12">
        <f>SUM(G126)</f>
        <v>0</v>
      </c>
      <c r="H127" s="12">
        <f>SUM(H125:H126)</f>
        <v>0</v>
      </c>
      <c r="I127" s="12">
        <f>SUM(I125:I126)</f>
        <v>0</v>
      </c>
      <c r="J127" s="12">
        <f>SUM(J125:J126)</f>
        <v>0</v>
      </c>
      <c r="K127" s="12">
        <f>SUM(K125:K126)</f>
        <v>0</v>
      </c>
      <c r="L127" s="12">
        <f>SUM(L125:L126)</f>
        <v>0</v>
      </c>
      <c r="M127" s="13"/>
      <c r="N127" s="12">
        <f>SUM(N125:N126)</f>
        <v>0</v>
      </c>
    </row>
    <row r="128" spans="1:14" s="16" customFormat="1" ht="11.25" customHeight="1">
      <c r="A128" s="49" t="s">
        <v>57</v>
      </c>
      <c r="B128" s="49"/>
      <c r="C128" s="7">
        <f aca="true" t="shared" si="2" ref="C128:N128">C109+C114+C119+C122+C124+C127</f>
        <v>797665695.5899999</v>
      </c>
      <c r="D128" s="7">
        <f t="shared" si="2"/>
        <v>0</v>
      </c>
      <c r="E128" s="7">
        <f t="shared" si="2"/>
        <v>2055195881.11</v>
      </c>
      <c r="F128" s="7">
        <f t="shared" si="2"/>
        <v>28100678.18</v>
      </c>
      <c r="G128" s="7">
        <f t="shared" si="2"/>
        <v>0</v>
      </c>
      <c r="H128" s="7">
        <f t="shared" si="2"/>
        <v>70278316.56</v>
      </c>
      <c r="I128" s="7">
        <f t="shared" si="2"/>
        <v>197316563.77</v>
      </c>
      <c r="J128" s="7">
        <f t="shared" si="2"/>
        <v>69506.33</v>
      </c>
      <c r="K128" s="7">
        <f t="shared" si="2"/>
        <v>560321850.4800003</v>
      </c>
      <c r="L128" s="7">
        <f t="shared" si="2"/>
        <v>8243313214.27</v>
      </c>
      <c r="M128" s="7">
        <f t="shared" si="2"/>
        <v>0</v>
      </c>
      <c r="N128" s="7">
        <f t="shared" si="2"/>
        <v>9662680855.150002</v>
      </c>
    </row>
    <row r="139" spans="1:14" ht="11.25" customHeight="1">
      <c r="A139" s="54" t="s">
        <v>0</v>
      </c>
      <c r="B139" s="54"/>
      <c r="C139" s="46">
        <v>14</v>
      </c>
      <c r="D139" s="46"/>
      <c r="E139" s="46"/>
      <c r="F139" s="55">
        <v>15</v>
      </c>
      <c r="G139" s="55"/>
      <c r="H139" s="55"/>
      <c r="I139" s="46">
        <v>16</v>
      </c>
      <c r="J139" s="46"/>
      <c r="K139" s="46"/>
      <c r="L139" s="46">
        <v>17</v>
      </c>
      <c r="M139" s="46"/>
      <c r="N139" s="46"/>
    </row>
    <row r="140" spans="1:14" ht="11.25" customHeight="1">
      <c r="A140" s="54"/>
      <c r="B140" s="54"/>
      <c r="C140" s="47" t="s">
        <v>66</v>
      </c>
      <c r="D140" s="47"/>
      <c r="E140" s="47"/>
      <c r="F140" s="48" t="s">
        <v>67</v>
      </c>
      <c r="G140" s="48"/>
      <c r="H140" s="48"/>
      <c r="I140" s="47" t="s">
        <v>68</v>
      </c>
      <c r="J140" s="47"/>
      <c r="K140" s="47"/>
      <c r="L140" s="47" t="s">
        <v>69</v>
      </c>
      <c r="M140" s="47"/>
      <c r="N140" s="47"/>
    </row>
    <row r="141" spans="1:14" ht="11.25" customHeight="1">
      <c r="A141" s="54"/>
      <c r="B141" s="54"/>
      <c r="C141" s="47" t="s">
        <v>5</v>
      </c>
      <c r="D141" s="47"/>
      <c r="E141" s="47" t="s">
        <v>6</v>
      </c>
      <c r="F141" s="52" t="s">
        <v>5</v>
      </c>
      <c r="G141" s="52"/>
      <c r="H141" s="47" t="s">
        <v>6</v>
      </c>
      <c r="I141" s="47" t="s">
        <v>5</v>
      </c>
      <c r="J141" s="47"/>
      <c r="K141" s="47" t="s">
        <v>6</v>
      </c>
      <c r="L141" s="47" t="s">
        <v>5</v>
      </c>
      <c r="M141" s="47"/>
      <c r="N141" s="47" t="s">
        <v>6</v>
      </c>
    </row>
    <row r="142" spans="1:14" ht="22.5">
      <c r="A142" s="54"/>
      <c r="B142" s="54"/>
      <c r="C142" s="5"/>
      <c r="D142" s="6" t="s">
        <v>7</v>
      </c>
      <c r="E142" s="47"/>
      <c r="F142" s="7"/>
      <c r="G142" s="6" t="s">
        <v>7</v>
      </c>
      <c r="H142" s="47"/>
      <c r="I142" s="5"/>
      <c r="J142" s="6" t="s">
        <v>7</v>
      </c>
      <c r="K142" s="47"/>
      <c r="L142" s="5"/>
      <c r="M142" s="6" t="s">
        <v>7</v>
      </c>
      <c r="N142" s="47"/>
    </row>
    <row r="143" spans="1:14" ht="11.25" customHeight="1">
      <c r="A143" s="49" t="s">
        <v>8</v>
      </c>
      <c r="B143" s="49"/>
      <c r="C143" s="5"/>
      <c r="D143" s="6"/>
      <c r="E143" s="9"/>
      <c r="F143" s="7"/>
      <c r="G143" s="6"/>
      <c r="H143" s="6"/>
      <c r="I143" s="5"/>
      <c r="J143" s="6"/>
      <c r="K143" s="9"/>
      <c r="L143" s="5"/>
      <c r="M143" s="6"/>
      <c r="N143" s="9"/>
    </row>
    <row r="144" spans="1:14" ht="11.25">
      <c r="A144" s="10" t="s">
        <v>9</v>
      </c>
      <c r="B144" s="11" t="s">
        <v>10</v>
      </c>
      <c r="C144" s="12">
        <v>2818675.1899999995</v>
      </c>
      <c r="D144" s="13">
        <v>0</v>
      </c>
      <c r="E144" s="12">
        <v>4512579.7299999995</v>
      </c>
      <c r="F144" s="12">
        <v>15359041.04</v>
      </c>
      <c r="G144" s="13">
        <v>0</v>
      </c>
      <c r="H144" s="12">
        <v>20498167.410000004</v>
      </c>
      <c r="I144" s="12">
        <v>8380900.61</v>
      </c>
      <c r="J144" s="13">
        <v>0</v>
      </c>
      <c r="K144" s="12">
        <v>12267858.049999999</v>
      </c>
      <c r="L144" s="12">
        <v>1471274.75</v>
      </c>
      <c r="M144" s="13">
        <v>0</v>
      </c>
      <c r="N144" s="12">
        <v>2841492.3700000006</v>
      </c>
    </row>
    <row r="145" spans="1:14" ht="11.25">
      <c r="A145" s="10" t="s">
        <v>11</v>
      </c>
      <c r="B145" s="11" t="s">
        <v>12</v>
      </c>
      <c r="C145" s="12">
        <v>265869.46</v>
      </c>
      <c r="D145" s="13">
        <v>0</v>
      </c>
      <c r="E145" s="12">
        <v>535325.6799999999</v>
      </c>
      <c r="F145" s="12">
        <v>1070796.8599999999</v>
      </c>
      <c r="G145" s="13">
        <v>0</v>
      </c>
      <c r="H145" s="12">
        <v>1634350.3</v>
      </c>
      <c r="I145" s="12">
        <v>1219122.28</v>
      </c>
      <c r="J145" s="13">
        <v>0</v>
      </c>
      <c r="K145" s="12">
        <v>2220656.67</v>
      </c>
      <c r="L145" s="12">
        <v>153621.37</v>
      </c>
      <c r="M145" s="13">
        <v>0</v>
      </c>
      <c r="N145" s="12">
        <v>305549.73</v>
      </c>
    </row>
    <row r="146" spans="1:14" ht="11.25">
      <c r="A146" s="10" t="s">
        <v>13</v>
      </c>
      <c r="B146" s="11" t="s">
        <v>14</v>
      </c>
      <c r="C146" s="12">
        <v>10070360.64</v>
      </c>
      <c r="D146" s="13">
        <v>0</v>
      </c>
      <c r="E146" s="12">
        <v>16769298.559999997</v>
      </c>
      <c r="F146" s="12">
        <v>7596950.6</v>
      </c>
      <c r="G146" s="13">
        <v>0</v>
      </c>
      <c r="H146" s="12">
        <v>13249446.48</v>
      </c>
      <c r="I146" s="12">
        <v>9152919.429999998</v>
      </c>
      <c r="J146" s="13">
        <v>0</v>
      </c>
      <c r="K146" s="12">
        <v>14284462</v>
      </c>
      <c r="L146" s="12">
        <v>464952.36</v>
      </c>
      <c r="M146" s="13">
        <v>0</v>
      </c>
      <c r="N146" s="12">
        <v>676012.36</v>
      </c>
    </row>
    <row r="147" spans="1:14" ht="11.25">
      <c r="A147" s="10" t="s">
        <v>15</v>
      </c>
      <c r="B147" s="11" t="s">
        <v>16</v>
      </c>
      <c r="C147" s="12">
        <v>3450000</v>
      </c>
      <c r="D147" s="13">
        <v>0</v>
      </c>
      <c r="E147" s="12">
        <v>37112314.21</v>
      </c>
      <c r="F147" s="12">
        <v>191037921.84</v>
      </c>
      <c r="G147" s="13">
        <v>0</v>
      </c>
      <c r="H147" s="12">
        <v>510689190.9599998</v>
      </c>
      <c r="I147" s="12">
        <v>73034949.62</v>
      </c>
      <c r="J147" s="13">
        <v>0</v>
      </c>
      <c r="K147" s="12">
        <v>93568880.95999998</v>
      </c>
      <c r="L147" s="12">
        <v>1022500</v>
      </c>
      <c r="M147" s="13">
        <v>0</v>
      </c>
      <c r="N147" s="12">
        <v>1372500</v>
      </c>
    </row>
    <row r="148" spans="1:14" ht="11.25">
      <c r="A148" s="10" t="s">
        <v>17</v>
      </c>
      <c r="B148" s="11" t="s">
        <v>18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  <c r="H148" s="12"/>
      <c r="I148" s="12"/>
      <c r="J148" s="13">
        <v>0</v>
      </c>
      <c r="K148" s="13">
        <v>0</v>
      </c>
      <c r="L148" s="12"/>
      <c r="M148" s="13">
        <v>0</v>
      </c>
      <c r="N148" s="12"/>
    </row>
    <row r="149" spans="1:14" ht="11.25">
      <c r="A149" s="10" t="s">
        <v>19</v>
      </c>
      <c r="B149" s="11" t="s">
        <v>20</v>
      </c>
      <c r="C149" s="13">
        <v>0</v>
      </c>
      <c r="D149" s="13">
        <v>0</v>
      </c>
      <c r="E149" s="13">
        <v>0</v>
      </c>
      <c r="F149" s="13">
        <v>0</v>
      </c>
      <c r="G149" s="13">
        <v>0</v>
      </c>
      <c r="H149" s="12"/>
      <c r="I149" s="12"/>
      <c r="J149" s="13">
        <v>0</v>
      </c>
      <c r="K149" s="13">
        <v>0</v>
      </c>
      <c r="L149" s="12"/>
      <c r="M149" s="13">
        <v>0</v>
      </c>
      <c r="N149" s="12"/>
    </row>
    <row r="150" spans="1:14" ht="22.5">
      <c r="A150" s="10" t="s">
        <v>21</v>
      </c>
      <c r="B150" s="11" t="s">
        <v>22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  <c r="H150" s="12">
        <v>1057557.05</v>
      </c>
      <c r="I150" s="12"/>
      <c r="J150" s="13">
        <v>0</v>
      </c>
      <c r="K150" s="13">
        <v>0</v>
      </c>
      <c r="L150" s="12">
        <v>22000</v>
      </c>
      <c r="M150" s="13">
        <v>0</v>
      </c>
      <c r="N150" s="12">
        <v>22000</v>
      </c>
    </row>
    <row r="151" spans="1:14" ht="11.25">
      <c r="A151" s="10" t="s">
        <v>23</v>
      </c>
      <c r="B151" s="11" t="s">
        <v>24</v>
      </c>
      <c r="C151" s="13">
        <v>0</v>
      </c>
      <c r="D151" s="13">
        <v>0</v>
      </c>
      <c r="E151" s="13">
        <v>0</v>
      </c>
      <c r="F151" s="12"/>
      <c r="G151" s="13">
        <v>0</v>
      </c>
      <c r="H151" s="12"/>
      <c r="I151" s="12">
        <v>3322600</v>
      </c>
      <c r="J151" s="13">
        <v>0</v>
      </c>
      <c r="K151" s="12">
        <v>3467125.08</v>
      </c>
      <c r="L151" s="12"/>
      <c r="M151" s="13">
        <v>0</v>
      </c>
      <c r="N151" s="12"/>
    </row>
    <row r="152" spans="1:14" ht="11.25" customHeight="1">
      <c r="A152" s="50" t="s">
        <v>25</v>
      </c>
      <c r="B152" s="50"/>
      <c r="C152" s="12">
        <f>SUM(C144:C151)</f>
        <v>16604905.29</v>
      </c>
      <c r="D152" s="13">
        <v>0</v>
      </c>
      <c r="E152" s="12">
        <f>SUM(E144:E151)</f>
        <v>58929518.17999999</v>
      </c>
      <c r="F152" s="12">
        <f>SUM(F144:F151)</f>
        <v>215064710.34</v>
      </c>
      <c r="G152" s="13">
        <v>0</v>
      </c>
      <c r="H152" s="12">
        <f>SUM(H144:H151)</f>
        <v>547128712.1999998</v>
      </c>
      <c r="I152" s="12">
        <f>SUM(I144:I151)</f>
        <v>95110491.94</v>
      </c>
      <c r="J152" s="13">
        <v>0</v>
      </c>
      <c r="K152" s="12">
        <f>SUM(K144:K151)</f>
        <v>125808982.75999998</v>
      </c>
      <c r="L152" s="12">
        <f>SUM(L144:L151)</f>
        <v>3134348.48</v>
      </c>
      <c r="M152" s="13">
        <v>0</v>
      </c>
      <c r="N152" s="12">
        <f>SUM(N144:N151)</f>
        <v>5217554.460000001</v>
      </c>
    </row>
    <row r="153" spans="1:14" ht="22.5">
      <c r="A153" s="10" t="s">
        <v>26</v>
      </c>
      <c r="B153" s="11" t="s">
        <v>27</v>
      </c>
      <c r="C153" s="12">
        <v>8902149.37</v>
      </c>
      <c r="D153" s="13">
        <v>0</v>
      </c>
      <c r="E153" s="12">
        <v>43203070.57</v>
      </c>
      <c r="F153" s="12">
        <v>0</v>
      </c>
      <c r="G153" s="13">
        <v>0</v>
      </c>
      <c r="H153" s="12">
        <v>0</v>
      </c>
      <c r="I153" s="12">
        <v>1542000</v>
      </c>
      <c r="J153" s="13">
        <v>0</v>
      </c>
      <c r="K153" s="12">
        <v>4221947.96</v>
      </c>
      <c r="L153" s="12">
        <v>6000</v>
      </c>
      <c r="M153" s="13">
        <v>0</v>
      </c>
      <c r="N153" s="12">
        <v>6000</v>
      </c>
    </row>
    <row r="154" spans="1:14" ht="11.25">
      <c r="A154" s="10" t="s">
        <v>28</v>
      </c>
      <c r="B154" s="11" t="s">
        <v>29</v>
      </c>
      <c r="C154" s="12">
        <v>117061069.71000001</v>
      </c>
      <c r="D154" s="13">
        <v>0</v>
      </c>
      <c r="E154" s="12">
        <v>1135481274.4199996</v>
      </c>
      <c r="F154" s="12">
        <v>0</v>
      </c>
      <c r="G154" s="13">
        <v>0</v>
      </c>
      <c r="H154" s="12">
        <v>0</v>
      </c>
      <c r="I154" s="12">
        <v>6595720.38</v>
      </c>
      <c r="J154" s="13">
        <v>0</v>
      </c>
      <c r="K154" s="12">
        <v>50914225.39</v>
      </c>
      <c r="L154" s="12">
        <v>5604820.9399999995</v>
      </c>
      <c r="M154" s="13">
        <v>0</v>
      </c>
      <c r="N154" s="12">
        <v>303534790.87000006</v>
      </c>
    </row>
    <row r="155" spans="1:14" ht="11.25">
      <c r="A155" s="10" t="s">
        <v>30</v>
      </c>
      <c r="B155" s="11" t="s">
        <v>31</v>
      </c>
      <c r="C155" s="12">
        <v>0</v>
      </c>
      <c r="D155" s="13">
        <v>0</v>
      </c>
      <c r="E155" s="12">
        <v>6239892.529999999</v>
      </c>
      <c r="F155" s="13">
        <v>0</v>
      </c>
      <c r="G155" s="13">
        <v>0</v>
      </c>
      <c r="H155" s="12"/>
      <c r="I155" s="12">
        <v>800000</v>
      </c>
      <c r="J155" s="13">
        <v>0</v>
      </c>
      <c r="K155" s="12">
        <v>3868278.25</v>
      </c>
      <c r="L155" s="12">
        <v>0</v>
      </c>
      <c r="M155" s="13">
        <v>0</v>
      </c>
      <c r="N155" s="12">
        <v>0</v>
      </c>
    </row>
    <row r="156" spans="1:14" ht="11.25">
      <c r="A156" s="10" t="s">
        <v>32</v>
      </c>
      <c r="B156" s="11" t="s">
        <v>33</v>
      </c>
      <c r="C156" s="12">
        <v>0</v>
      </c>
      <c r="D156" s="13">
        <v>0</v>
      </c>
      <c r="E156" s="12">
        <v>0</v>
      </c>
      <c r="F156" s="13">
        <v>0</v>
      </c>
      <c r="G156" s="13">
        <v>0</v>
      </c>
      <c r="H156" s="12"/>
      <c r="I156" s="12"/>
      <c r="J156" s="13">
        <v>0</v>
      </c>
      <c r="K156" s="12"/>
      <c r="L156" s="12"/>
      <c r="M156" s="13">
        <v>0</v>
      </c>
      <c r="N156" s="12"/>
    </row>
    <row r="157" spans="1:14" ht="11.25" customHeight="1">
      <c r="A157" s="50" t="s">
        <v>34</v>
      </c>
      <c r="B157" s="50"/>
      <c r="C157" s="12">
        <f>SUM(C153:C156)</f>
        <v>125963219.08000001</v>
      </c>
      <c r="D157" s="13">
        <v>0</v>
      </c>
      <c r="E157" s="12">
        <f>SUM(E153:E156)</f>
        <v>1184924237.5199995</v>
      </c>
      <c r="F157" s="12">
        <f>SUM(F153:F156)</f>
        <v>0</v>
      </c>
      <c r="G157" s="13">
        <v>0</v>
      </c>
      <c r="H157" s="12">
        <f>SUM(H153:H156)</f>
        <v>0</v>
      </c>
      <c r="I157" s="12">
        <f>SUM(I153:I156)</f>
        <v>8937720.379999999</v>
      </c>
      <c r="J157" s="13">
        <v>0</v>
      </c>
      <c r="K157" s="12">
        <f>SUM(K153:K156)</f>
        <v>59004451.6</v>
      </c>
      <c r="L157" s="12">
        <f>SUM(L153:L156)</f>
        <v>5610820.9399999995</v>
      </c>
      <c r="M157" s="13">
        <v>0</v>
      </c>
      <c r="N157" s="12">
        <f>SUM(N153:N156)</f>
        <v>303540790.87000006</v>
      </c>
    </row>
    <row r="158" spans="1:14" ht="11.25">
      <c r="A158" s="10" t="s">
        <v>35</v>
      </c>
      <c r="B158" s="11" t="s">
        <v>36</v>
      </c>
      <c r="C158" s="12"/>
      <c r="D158" s="13">
        <v>0</v>
      </c>
      <c r="E158" s="12"/>
      <c r="F158" s="12">
        <v>0</v>
      </c>
      <c r="G158" s="13">
        <v>0</v>
      </c>
      <c r="H158" s="12">
        <v>0</v>
      </c>
      <c r="I158" s="12"/>
      <c r="J158" s="13">
        <v>0</v>
      </c>
      <c r="K158" s="12"/>
      <c r="L158" s="12"/>
      <c r="M158" s="13">
        <v>0</v>
      </c>
      <c r="N158" s="12"/>
    </row>
    <row r="159" spans="1:14" ht="11.25">
      <c r="A159" s="10" t="s">
        <v>37</v>
      </c>
      <c r="B159" s="11" t="s">
        <v>38</v>
      </c>
      <c r="C159" s="12">
        <v>200000</v>
      </c>
      <c r="D159" s="13">
        <v>0</v>
      </c>
      <c r="E159" s="12">
        <v>200000</v>
      </c>
      <c r="F159" s="13">
        <v>0</v>
      </c>
      <c r="G159" s="13">
        <v>0</v>
      </c>
      <c r="H159" s="12"/>
      <c r="I159" s="12">
        <v>0</v>
      </c>
      <c r="J159" s="13">
        <v>0</v>
      </c>
      <c r="K159" s="12">
        <v>0</v>
      </c>
      <c r="L159" s="12"/>
      <c r="M159" s="13">
        <v>0</v>
      </c>
      <c r="N159" s="12"/>
    </row>
    <row r="160" spans="1:14" ht="22.5">
      <c r="A160" s="10" t="s">
        <v>39</v>
      </c>
      <c r="B160" s="11" t="s">
        <v>40</v>
      </c>
      <c r="C160" s="12">
        <v>0</v>
      </c>
      <c r="D160" s="12">
        <f>SUM(D159)</f>
        <v>0</v>
      </c>
      <c r="E160" s="12">
        <v>0</v>
      </c>
      <c r="F160" s="13">
        <v>0</v>
      </c>
      <c r="G160" s="12">
        <f>SUM(G159)</f>
        <v>0</v>
      </c>
      <c r="H160" s="12"/>
      <c r="I160" s="12"/>
      <c r="J160" s="12">
        <f>SUM(J159)</f>
        <v>0</v>
      </c>
      <c r="K160" s="12"/>
      <c r="L160" s="12"/>
      <c r="M160" s="12">
        <f>SUM(M159)</f>
        <v>0</v>
      </c>
      <c r="N160" s="12"/>
    </row>
    <row r="161" spans="1:14" ht="22.5">
      <c r="A161" s="10" t="s">
        <v>41</v>
      </c>
      <c r="B161" s="11" t="s">
        <v>42</v>
      </c>
      <c r="C161" s="12">
        <v>80000</v>
      </c>
      <c r="D161" s="13">
        <v>0</v>
      </c>
      <c r="E161" s="12">
        <v>80000</v>
      </c>
      <c r="F161" s="13">
        <v>0</v>
      </c>
      <c r="G161" s="13">
        <v>0</v>
      </c>
      <c r="H161" s="12"/>
      <c r="I161" s="12"/>
      <c r="J161" s="13">
        <v>0</v>
      </c>
      <c r="K161" s="12"/>
      <c r="L161" s="12"/>
      <c r="M161" s="13">
        <v>0</v>
      </c>
      <c r="N161" s="12"/>
    </row>
    <row r="162" spans="1:14" ht="11.25" customHeight="1">
      <c r="A162" s="51" t="s">
        <v>43</v>
      </c>
      <c r="B162" s="51"/>
      <c r="C162" s="12">
        <f>SUM(C158:C161)</f>
        <v>280000</v>
      </c>
      <c r="D162" s="13">
        <v>0</v>
      </c>
      <c r="E162" s="12">
        <f>SUM(E158:E161)</f>
        <v>280000</v>
      </c>
      <c r="F162" s="12">
        <f>SUM(F158:F161)</f>
        <v>0</v>
      </c>
      <c r="G162" s="13">
        <v>0</v>
      </c>
      <c r="H162" s="12">
        <f>SUM(H158:H161)</f>
        <v>0</v>
      </c>
      <c r="I162" s="12">
        <f>SUM(I158:I161)</f>
        <v>0</v>
      </c>
      <c r="J162" s="13">
        <v>0</v>
      </c>
      <c r="K162" s="12">
        <f>SUM(K158:K161)</f>
        <v>0</v>
      </c>
      <c r="L162" s="12">
        <f>SUM(L158:L161)</f>
        <v>0</v>
      </c>
      <c r="M162" s="13">
        <v>0</v>
      </c>
      <c r="N162" s="12">
        <f>SUM(N158:N161)</f>
        <v>0</v>
      </c>
    </row>
    <row r="163" spans="1:14" ht="22.5">
      <c r="A163" s="10" t="s">
        <v>44</v>
      </c>
      <c r="B163" s="11" t="s">
        <v>45</v>
      </c>
      <c r="C163" s="12"/>
      <c r="D163" s="13">
        <v>0</v>
      </c>
      <c r="E163" s="12"/>
      <c r="F163" s="12"/>
      <c r="G163" s="13">
        <v>0</v>
      </c>
      <c r="H163" s="12"/>
      <c r="I163" s="12"/>
      <c r="J163" s="13">
        <v>0</v>
      </c>
      <c r="K163" s="12"/>
      <c r="L163" s="12"/>
      <c r="M163" s="13">
        <v>0</v>
      </c>
      <c r="N163" s="12"/>
    </row>
    <row r="164" spans="1:14" ht="11.25">
      <c r="A164" s="10" t="s">
        <v>46</v>
      </c>
      <c r="B164" s="11" t="s">
        <v>47</v>
      </c>
      <c r="C164" s="12"/>
      <c r="D164" s="12">
        <f>SUM(D163)</f>
        <v>0</v>
      </c>
      <c r="E164" s="12"/>
      <c r="F164" s="12"/>
      <c r="G164" s="12">
        <f>SUM(G163)</f>
        <v>0</v>
      </c>
      <c r="H164" s="12"/>
      <c r="I164" s="12"/>
      <c r="J164" s="12">
        <f>SUM(J163)</f>
        <v>0</v>
      </c>
      <c r="K164" s="12"/>
      <c r="L164" s="12"/>
      <c r="M164" s="12">
        <f>SUM(M163)</f>
        <v>0</v>
      </c>
      <c r="N164" s="12"/>
    </row>
    <row r="165" spans="1:14" ht="11.25" customHeight="1">
      <c r="A165" s="50" t="s">
        <v>48</v>
      </c>
      <c r="B165" s="50"/>
      <c r="C165" s="12">
        <f>SUM(C163:C164)</f>
        <v>0</v>
      </c>
      <c r="D165" s="13">
        <v>0</v>
      </c>
      <c r="E165" s="12">
        <f>SUM(E163:E164)</f>
        <v>0</v>
      </c>
      <c r="F165" s="12">
        <f>SUM(F163:F164)</f>
        <v>0</v>
      </c>
      <c r="G165" s="13">
        <v>0</v>
      </c>
      <c r="H165" s="12">
        <f>SUM(H163:H164)</f>
        <v>0</v>
      </c>
      <c r="I165" s="12">
        <f>SUM(I163:I164)</f>
        <v>0</v>
      </c>
      <c r="J165" s="13">
        <v>0</v>
      </c>
      <c r="K165" s="12">
        <f>SUM(K163:K164)</f>
        <v>0</v>
      </c>
      <c r="L165" s="12">
        <f>SUM(L163:L164)</f>
        <v>0</v>
      </c>
      <c r="M165" s="13">
        <v>0</v>
      </c>
      <c r="N165" s="12">
        <f>SUM(N163:N164)</f>
        <v>0</v>
      </c>
    </row>
    <row r="166" spans="1:14" ht="22.5">
      <c r="A166" s="10" t="s">
        <v>49</v>
      </c>
      <c r="B166" s="11" t="s">
        <v>50</v>
      </c>
      <c r="C166" s="12"/>
      <c r="D166" s="12">
        <f>SUM(D165)</f>
        <v>0</v>
      </c>
      <c r="E166" s="12"/>
      <c r="F166" s="12"/>
      <c r="G166" s="12">
        <f>SUM(G165)</f>
        <v>0</v>
      </c>
      <c r="H166" s="12"/>
      <c r="I166" s="12"/>
      <c r="J166" s="12">
        <f>SUM(J165)</f>
        <v>0</v>
      </c>
      <c r="K166" s="12"/>
      <c r="L166" s="12"/>
      <c r="M166" s="12">
        <f>SUM(M165)</f>
        <v>0</v>
      </c>
      <c r="N166" s="12"/>
    </row>
    <row r="167" spans="1:14" ht="11.25" customHeight="1">
      <c r="A167" s="50" t="s">
        <v>51</v>
      </c>
      <c r="B167" s="50"/>
      <c r="C167" s="12">
        <f>SUM(C166)</f>
        <v>0</v>
      </c>
      <c r="D167" s="12">
        <f>SUM(D166)</f>
        <v>0</v>
      </c>
      <c r="E167" s="12">
        <f>SUM(E166)</f>
        <v>0</v>
      </c>
      <c r="F167" s="12">
        <f>SUM(F166)</f>
        <v>0</v>
      </c>
      <c r="G167" s="12">
        <f>SUM(G166)</f>
        <v>0</v>
      </c>
      <c r="H167" s="12">
        <f>SUM(H166)</f>
        <v>0</v>
      </c>
      <c r="I167" s="12">
        <f>SUM(I166)</f>
        <v>0</v>
      </c>
      <c r="J167" s="12">
        <f>SUM(J166)</f>
        <v>0</v>
      </c>
      <c r="K167" s="12">
        <f>SUM(K166)</f>
        <v>0</v>
      </c>
      <c r="L167" s="12">
        <f>SUM(L166)</f>
        <v>0</v>
      </c>
      <c r="M167" s="12">
        <f>SUM(M166)</f>
        <v>0</v>
      </c>
      <c r="N167" s="12">
        <f>SUM(N166)</f>
        <v>0</v>
      </c>
    </row>
    <row r="168" spans="1:14" ht="11.25">
      <c r="A168" s="10" t="s">
        <v>52</v>
      </c>
      <c r="B168" s="11" t="s">
        <v>53</v>
      </c>
      <c r="C168" s="12"/>
      <c r="D168" s="12">
        <f>SUM(D167)</f>
        <v>0</v>
      </c>
      <c r="E168" s="12"/>
      <c r="F168" s="12"/>
      <c r="G168" s="12">
        <f>SUM(G167)</f>
        <v>0</v>
      </c>
      <c r="H168" s="12"/>
      <c r="I168" s="12"/>
      <c r="J168" s="12">
        <f>SUM(J167)</f>
        <v>0</v>
      </c>
      <c r="K168" s="12"/>
      <c r="L168" s="12"/>
      <c r="M168" s="12">
        <f>SUM(M167)</f>
        <v>0</v>
      </c>
      <c r="N168" s="12"/>
    </row>
    <row r="169" spans="1:14" ht="11.25">
      <c r="A169" s="10" t="s">
        <v>54</v>
      </c>
      <c r="B169" s="11" t="s">
        <v>55</v>
      </c>
      <c r="C169" s="12"/>
      <c r="D169" s="12">
        <f>SUM(D168)</f>
        <v>0</v>
      </c>
      <c r="E169" s="12"/>
      <c r="F169" s="12"/>
      <c r="G169" s="12">
        <f>SUM(G168)</f>
        <v>0</v>
      </c>
      <c r="H169" s="12"/>
      <c r="I169" s="12"/>
      <c r="J169" s="12">
        <f>SUM(J168)</f>
        <v>0</v>
      </c>
      <c r="K169" s="12"/>
      <c r="L169" s="12"/>
      <c r="M169" s="12">
        <f>SUM(M168)</f>
        <v>0</v>
      </c>
      <c r="N169" s="12"/>
    </row>
    <row r="170" spans="1:14" ht="11.25" customHeight="1">
      <c r="A170" s="50" t="s">
        <v>56</v>
      </c>
      <c r="B170" s="50"/>
      <c r="C170" s="12">
        <f>SUM(C168:C169)</f>
        <v>0</v>
      </c>
      <c r="D170" s="12">
        <f>SUM(D169)</f>
        <v>0</v>
      </c>
      <c r="E170" s="12">
        <f>SUM(E168:E169)</f>
        <v>0</v>
      </c>
      <c r="F170" s="12">
        <f>SUM(F168:F169)</f>
        <v>0</v>
      </c>
      <c r="G170" s="12">
        <f>SUM(G169)</f>
        <v>0</v>
      </c>
      <c r="H170" s="12">
        <f>SUM(H168:H169)</f>
        <v>0</v>
      </c>
      <c r="I170" s="12">
        <f>SUM(I168:I169)</f>
        <v>0</v>
      </c>
      <c r="J170" s="12">
        <f>SUM(J169)</f>
        <v>0</v>
      </c>
      <c r="K170" s="12">
        <f>SUM(K168:K169)</f>
        <v>0</v>
      </c>
      <c r="L170" s="12">
        <f>SUM(L168:L169)</f>
        <v>0</v>
      </c>
      <c r="M170" s="12">
        <f>SUM(M169)</f>
        <v>0</v>
      </c>
      <c r="N170" s="12">
        <f>SUM(N168:N169)</f>
        <v>0</v>
      </c>
    </row>
    <row r="171" spans="1:14" s="16" customFormat="1" ht="11.25" customHeight="1">
      <c r="A171" s="49" t="s">
        <v>57</v>
      </c>
      <c r="B171" s="49"/>
      <c r="C171" s="7">
        <f aca="true" t="shared" si="3" ref="C171:N171">C152+C157+C162+C165+C167+C170</f>
        <v>142848124.37</v>
      </c>
      <c r="D171" s="7">
        <f t="shared" si="3"/>
        <v>0</v>
      </c>
      <c r="E171" s="7">
        <f t="shared" si="3"/>
        <v>1244133755.6999996</v>
      </c>
      <c r="F171" s="7">
        <f t="shared" si="3"/>
        <v>215064710.34</v>
      </c>
      <c r="G171" s="7">
        <f t="shared" si="3"/>
        <v>0</v>
      </c>
      <c r="H171" s="7">
        <f t="shared" si="3"/>
        <v>547128712.1999998</v>
      </c>
      <c r="I171" s="7">
        <f t="shared" si="3"/>
        <v>104048212.32</v>
      </c>
      <c r="J171" s="7">
        <f t="shared" si="3"/>
        <v>0</v>
      </c>
      <c r="K171" s="7">
        <f t="shared" si="3"/>
        <v>184813434.35999998</v>
      </c>
      <c r="L171" s="7">
        <f t="shared" si="3"/>
        <v>8745169.42</v>
      </c>
      <c r="M171" s="7">
        <f t="shared" si="3"/>
        <v>0</v>
      </c>
      <c r="N171" s="7">
        <f t="shared" si="3"/>
        <v>308758345.33000004</v>
      </c>
    </row>
    <row r="184" spans="1:14" ht="11.25" customHeight="1">
      <c r="A184" s="54" t="s">
        <v>0</v>
      </c>
      <c r="B184" s="54"/>
      <c r="C184" s="46">
        <v>18</v>
      </c>
      <c r="D184" s="46"/>
      <c r="E184" s="46"/>
      <c r="F184" s="55">
        <v>19</v>
      </c>
      <c r="G184" s="55"/>
      <c r="H184" s="55"/>
      <c r="I184" s="46">
        <v>20</v>
      </c>
      <c r="J184" s="46"/>
      <c r="K184" s="46"/>
      <c r="L184" s="46">
        <v>50</v>
      </c>
      <c r="M184" s="46"/>
      <c r="N184" s="46"/>
    </row>
    <row r="185" spans="1:14" ht="11.25" customHeight="1">
      <c r="A185" s="54"/>
      <c r="B185" s="54"/>
      <c r="C185" s="47" t="s">
        <v>70</v>
      </c>
      <c r="D185" s="47"/>
      <c r="E185" s="47"/>
      <c r="F185" s="48" t="s">
        <v>71</v>
      </c>
      <c r="G185" s="48"/>
      <c r="H185" s="48"/>
      <c r="I185" s="47" t="s">
        <v>72</v>
      </c>
      <c r="J185" s="47"/>
      <c r="K185" s="47"/>
      <c r="L185" s="47" t="s">
        <v>73</v>
      </c>
      <c r="M185" s="47"/>
      <c r="N185" s="47"/>
    </row>
    <row r="186" spans="1:14" ht="11.25" customHeight="1">
      <c r="A186" s="54"/>
      <c r="B186" s="54"/>
      <c r="C186" s="47" t="s">
        <v>5</v>
      </c>
      <c r="D186" s="47"/>
      <c r="E186" s="47" t="s">
        <v>6</v>
      </c>
      <c r="F186" s="52" t="s">
        <v>5</v>
      </c>
      <c r="G186" s="52"/>
      <c r="H186" s="53" t="s">
        <v>6</v>
      </c>
      <c r="I186" s="47" t="s">
        <v>5</v>
      </c>
      <c r="J186" s="47"/>
      <c r="K186" s="47" t="s">
        <v>6</v>
      </c>
      <c r="L186" s="47" t="s">
        <v>5</v>
      </c>
      <c r="M186" s="47"/>
      <c r="N186" s="47" t="s">
        <v>6</v>
      </c>
    </row>
    <row r="187" spans="1:14" ht="22.5">
      <c r="A187" s="54"/>
      <c r="B187" s="54"/>
      <c r="C187" s="5"/>
      <c r="D187" s="6" t="s">
        <v>7</v>
      </c>
      <c r="E187" s="47"/>
      <c r="F187" s="7"/>
      <c r="G187" s="6" t="s">
        <v>7</v>
      </c>
      <c r="H187" s="53"/>
      <c r="I187" s="5"/>
      <c r="J187" s="6" t="s">
        <v>7</v>
      </c>
      <c r="K187" s="47"/>
      <c r="L187" s="5"/>
      <c r="M187" s="6" t="s">
        <v>7</v>
      </c>
      <c r="N187" s="47"/>
    </row>
    <row r="188" spans="1:14" ht="11.25" customHeight="1">
      <c r="A188" s="49" t="s">
        <v>8</v>
      </c>
      <c r="B188" s="49"/>
      <c r="C188" s="5"/>
      <c r="D188" s="6"/>
      <c r="E188" s="9"/>
      <c r="F188" s="7"/>
      <c r="G188" s="6"/>
      <c r="H188" s="7"/>
      <c r="I188" s="5"/>
      <c r="J188" s="6"/>
      <c r="K188" s="9"/>
      <c r="L188" s="5"/>
      <c r="M188" s="6"/>
      <c r="N188" s="9"/>
    </row>
    <row r="189" spans="1:14" ht="11.25">
      <c r="A189" s="10" t="s">
        <v>9</v>
      </c>
      <c r="B189" s="11" t="s">
        <v>10</v>
      </c>
      <c r="C189" s="12">
        <v>227338.97</v>
      </c>
      <c r="D189" s="13">
        <v>0</v>
      </c>
      <c r="E189" s="12">
        <v>375304.67</v>
      </c>
      <c r="F189" s="12">
        <v>2438542.1900000013</v>
      </c>
      <c r="G189" s="13"/>
      <c r="H189" s="12">
        <v>3878426.990000001</v>
      </c>
      <c r="I189" s="12">
        <v>0</v>
      </c>
      <c r="J189" s="13">
        <v>0</v>
      </c>
      <c r="K189" s="12">
        <v>0</v>
      </c>
      <c r="L189" s="12"/>
      <c r="M189" s="13">
        <v>0</v>
      </c>
      <c r="N189" s="12"/>
    </row>
    <row r="190" spans="1:14" ht="11.25">
      <c r="A190" s="10" t="s">
        <v>11</v>
      </c>
      <c r="B190" s="11" t="s">
        <v>12</v>
      </c>
      <c r="C190" s="12">
        <v>19052.06</v>
      </c>
      <c r="D190" s="13">
        <v>0</v>
      </c>
      <c r="E190" s="12">
        <v>41471.34</v>
      </c>
      <c r="F190" s="12">
        <v>227181.44</v>
      </c>
      <c r="G190" s="13"/>
      <c r="H190" s="12">
        <v>386209.43</v>
      </c>
      <c r="I190" s="12">
        <v>0</v>
      </c>
      <c r="J190" s="13">
        <v>0</v>
      </c>
      <c r="K190" s="12">
        <v>0</v>
      </c>
      <c r="L190" s="12"/>
      <c r="M190" s="13">
        <v>0</v>
      </c>
      <c r="N190" s="12"/>
    </row>
    <row r="191" spans="1:14" ht="11.25">
      <c r="A191" s="10" t="s">
        <v>13</v>
      </c>
      <c r="B191" s="11" t="s">
        <v>14</v>
      </c>
      <c r="C191" s="12">
        <v>0</v>
      </c>
      <c r="D191" s="13">
        <v>0</v>
      </c>
      <c r="E191" s="12">
        <v>0</v>
      </c>
      <c r="F191" s="12">
        <v>6862085.300000002</v>
      </c>
      <c r="G191" s="13"/>
      <c r="H191" s="12">
        <v>20764637.080000002</v>
      </c>
      <c r="I191" s="12"/>
      <c r="J191" s="13">
        <v>0</v>
      </c>
      <c r="K191" s="12"/>
      <c r="L191" s="12"/>
      <c r="M191" s="13">
        <v>0</v>
      </c>
      <c r="N191" s="12"/>
    </row>
    <row r="192" spans="1:14" ht="11.25">
      <c r="A192" s="10" t="s">
        <v>15</v>
      </c>
      <c r="B192" s="11" t="s">
        <v>16</v>
      </c>
      <c r="C192" s="12">
        <v>7738200</v>
      </c>
      <c r="D192" s="13">
        <v>0</v>
      </c>
      <c r="E192" s="12">
        <v>8130754.55</v>
      </c>
      <c r="F192" s="12">
        <v>17313562.97</v>
      </c>
      <c r="G192" s="13"/>
      <c r="H192" s="12">
        <v>64083087.95999999</v>
      </c>
      <c r="I192" s="12"/>
      <c r="J192" s="13">
        <v>0</v>
      </c>
      <c r="K192" s="12"/>
      <c r="L192" s="12"/>
      <c r="M192" s="13">
        <v>0</v>
      </c>
      <c r="N192" s="12"/>
    </row>
    <row r="193" spans="1:14" ht="11.25">
      <c r="A193" s="10" t="s">
        <v>17</v>
      </c>
      <c r="B193" s="11" t="s">
        <v>18</v>
      </c>
      <c r="C193" s="12"/>
      <c r="D193" s="13">
        <v>0</v>
      </c>
      <c r="E193" s="12"/>
      <c r="F193" s="12"/>
      <c r="G193" s="13"/>
      <c r="H193" s="12"/>
      <c r="I193" s="12"/>
      <c r="J193" s="13">
        <v>0</v>
      </c>
      <c r="K193" s="12"/>
      <c r="L193" s="12">
        <v>14915835.23</v>
      </c>
      <c r="M193" s="13">
        <v>0</v>
      </c>
      <c r="N193" s="12">
        <v>22564519.33</v>
      </c>
    </row>
    <row r="194" spans="1:14" ht="11.25">
      <c r="A194" s="10" t="s">
        <v>19</v>
      </c>
      <c r="B194" s="11" t="s">
        <v>20</v>
      </c>
      <c r="C194" s="12"/>
      <c r="D194" s="13">
        <v>0</v>
      </c>
      <c r="E194" s="12"/>
      <c r="F194" s="12"/>
      <c r="G194" s="13"/>
      <c r="H194" s="12"/>
      <c r="I194" s="12"/>
      <c r="J194" s="13">
        <v>0</v>
      </c>
      <c r="K194" s="12"/>
      <c r="L194" s="12"/>
      <c r="M194" s="13">
        <v>0</v>
      </c>
      <c r="N194" s="12"/>
    </row>
    <row r="195" spans="1:14" ht="22.5">
      <c r="A195" s="10" t="s">
        <v>21</v>
      </c>
      <c r="B195" s="11" t="s">
        <v>22</v>
      </c>
      <c r="C195" s="12">
        <v>0</v>
      </c>
      <c r="D195" s="13">
        <v>0</v>
      </c>
      <c r="E195" s="12">
        <v>25569993.98</v>
      </c>
      <c r="F195" s="12"/>
      <c r="G195" s="13"/>
      <c r="H195" s="12"/>
      <c r="I195" s="12"/>
      <c r="J195" s="13">
        <v>0</v>
      </c>
      <c r="K195" s="12"/>
      <c r="L195" s="12"/>
      <c r="M195" s="13">
        <v>0</v>
      </c>
      <c r="N195" s="12"/>
    </row>
    <row r="196" spans="1:14" ht="11.25">
      <c r="A196" s="10" t="s">
        <v>23</v>
      </c>
      <c r="B196" s="11" t="s">
        <v>24</v>
      </c>
      <c r="C196" s="12">
        <v>56800</v>
      </c>
      <c r="D196" s="13">
        <v>0</v>
      </c>
      <c r="E196" s="12">
        <v>56800</v>
      </c>
      <c r="F196" s="12"/>
      <c r="G196" s="13"/>
      <c r="H196" s="12"/>
      <c r="I196" s="12">
        <v>300815910.90999997</v>
      </c>
      <c r="J196" s="13">
        <v>0</v>
      </c>
      <c r="K196" s="12">
        <v>4685183131.889999</v>
      </c>
      <c r="L196" s="12"/>
      <c r="M196" s="13">
        <v>0</v>
      </c>
      <c r="N196" s="12"/>
    </row>
    <row r="197" spans="1:14" ht="11.25" customHeight="1">
      <c r="A197" s="50" t="s">
        <v>25</v>
      </c>
      <c r="B197" s="50"/>
      <c r="C197" s="12">
        <f>SUM(C189:C196)</f>
        <v>8041391.03</v>
      </c>
      <c r="D197" s="13">
        <v>0</v>
      </c>
      <c r="E197" s="12">
        <f>SUM(E189:E196)</f>
        <v>34174324.54</v>
      </c>
      <c r="F197" s="12">
        <f>SUM(F189:F196)</f>
        <v>26841371.900000002</v>
      </c>
      <c r="G197" s="13"/>
      <c r="H197" s="12">
        <f>SUM(H189:H196)</f>
        <v>89112361.46</v>
      </c>
      <c r="I197" s="12">
        <f>SUM(I189:I196)</f>
        <v>300815910.90999997</v>
      </c>
      <c r="J197" s="13">
        <v>0</v>
      </c>
      <c r="K197" s="12">
        <f>SUM(K189:K196)</f>
        <v>4685183131.889999</v>
      </c>
      <c r="L197" s="12">
        <f>SUM(L189:L196)</f>
        <v>14915835.23</v>
      </c>
      <c r="M197" s="13">
        <v>0</v>
      </c>
      <c r="N197" s="12">
        <f>SUM(N189:N196)</f>
        <v>22564519.33</v>
      </c>
    </row>
    <row r="198" spans="1:14" ht="22.5">
      <c r="A198" s="10" t="s">
        <v>26</v>
      </c>
      <c r="B198" s="11" t="s">
        <v>27</v>
      </c>
      <c r="C198" s="12"/>
      <c r="D198" s="13">
        <v>0</v>
      </c>
      <c r="E198" s="12"/>
      <c r="F198" s="12">
        <v>539095</v>
      </c>
      <c r="G198" s="13"/>
      <c r="H198" s="12">
        <v>954908.9000000001</v>
      </c>
      <c r="I198" s="12"/>
      <c r="J198" s="13">
        <v>0</v>
      </c>
      <c r="K198" s="12"/>
      <c r="L198" s="12"/>
      <c r="M198" s="13">
        <v>0</v>
      </c>
      <c r="N198" s="12"/>
    </row>
    <row r="199" spans="1:14" ht="11.25">
      <c r="A199" s="10" t="s">
        <v>28</v>
      </c>
      <c r="B199" s="11" t="s">
        <v>29</v>
      </c>
      <c r="C199" s="12">
        <v>200000</v>
      </c>
      <c r="D199" s="13">
        <v>0</v>
      </c>
      <c r="E199" s="12">
        <v>200000</v>
      </c>
      <c r="F199" s="12">
        <v>0</v>
      </c>
      <c r="G199" s="13"/>
      <c r="H199" s="12">
        <v>3807428.27</v>
      </c>
      <c r="I199" s="12"/>
      <c r="J199" s="13">
        <v>0</v>
      </c>
      <c r="K199" s="12"/>
      <c r="L199" s="12"/>
      <c r="M199" s="13">
        <v>0</v>
      </c>
      <c r="N199" s="12"/>
    </row>
    <row r="200" spans="1:14" ht="11.25">
      <c r="A200" s="10" t="s">
        <v>30</v>
      </c>
      <c r="B200" s="11" t="s">
        <v>31</v>
      </c>
      <c r="C200" s="12"/>
      <c r="D200" s="13">
        <v>0</v>
      </c>
      <c r="E200" s="12"/>
      <c r="F200" s="12">
        <v>0</v>
      </c>
      <c r="G200" s="13"/>
      <c r="H200" s="12">
        <v>0</v>
      </c>
      <c r="I200" s="12"/>
      <c r="J200" s="13">
        <v>0</v>
      </c>
      <c r="K200" s="12"/>
      <c r="L200" s="12"/>
      <c r="M200" s="13">
        <v>0</v>
      </c>
      <c r="N200" s="12"/>
    </row>
    <row r="201" spans="1:14" ht="11.25">
      <c r="A201" s="10" t="s">
        <v>32</v>
      </c>
      <c r="B201" s="11" t="s">
        <v>33</v>
      </c>
      <c r="C201" s="12"/>
      <c r="D201" s="13">
        <v>0</v>
      </c>
      <c r="E201" s="12"/>
      <c r="F201" s="12"/>
      <c r="G201" s="13"/>
      <c r="H201" s="12"/>
      <c r="I201" s="12">
        <v>161843099.24</v>
      </c>
      <c r="J201" s="13">
        <v>0</v>
      </c>
      <c r="K201" s="12">
        <v>161843099.24</v>
      </c>
      <c r="L201" s="12"/>
      <c r="M201" s="13">
        <v>0</v>
      </c>
      <c r="N201" s="12"/>
    </row>
    <row r="202" spans="1:14" ht="11.25" customHeight="1">
      <c r="A202" s="50" t="s">
        <v>34</v>
      </c>
      <c r="B202" s="50"/>
      <c r="C202" s="12">
        <f>SUM(C198:C201)</f>
        <v>200000</v>
      </c>
      <c r="D202" s="13">
        <v>0</v>
      </c>
      <c r="E202" s="12">
        <f>SUM(E198:E201)</f>
        <v>200000</v>
      </c>
      <c r="F202" s="12">
        <f>SUM(F198:F201)</f>
        <v>539095</v>
      </c>
      <c r="G202" s="13"/>
      <c r="H202" s="12">
        <f>SUM(H198:H201)</f>
        <v>4762337.17</v>
      </c>
      <c r="I202" s="12">
        <f>SUM(I198:I201)</f>
        <v>161843099.24</v>
      </c>
      <c r="J202" s="13">
        <v>0</v>
      </c>
      <c r="K202" s="12">
        <f>SUM(K198:K201)</f>
        <v>161843099.24</v>
      </c>
      <c r="L202" s="12">
        <f>SUM(L198:L201)</f>
        <v>0</v>
      </c>
      <c r="M202" s="13">
        <v>0</v>
      </c>
      <c r="N202" s="12">
        <f>SUM(N198:N201)</f>
        <v>0</v>
      </c>
    </row>
    <row r="203" spans="1:14" ht="11.25">
      <c r="A203" s="10" t="s">
        <v>35</v>
      </c>
      <c r="B203" s="11" t="s">
        <v>36</v>
      </c>
      <c r="C203" s="12"/>
      <c r="D203" s="13">
        <v>0</v>
      </c>
      <c r="E203" s="12"/>
      <c r="F203" s="12"/>
      <c r="G203" s="13"/>
      <c r="H203" s="12"/>
      <c r="I203" s="12"/>
      <c r="J203" s="13">
        <v>0</v>
      </c>
      <c r="K203" s="12"/>
      <c r="L203" s="12"/>
      <c r="M203" s="13">
        <v>0</v>
      </c>
      <c r="N203" s="12"/>
    </row>
    <row r="204" spans="1:14" ht="11.25">
      <c r="A204" s="10" t="s">
        <v>37</v>
      </c>
      <c r="B204" s="11" t="s">
        <v>38</v>
      </c>
      <c r="C204" s="12"/>
      <c r="D204" s="13">
        <v>0</v>
      </c>
      <c r="E204" s="12"/>
      <c r="F204" s="12"/>
      <c r="G204" s="13"/>
      <c r="H204" s="12"/>
      <c r="I204" s="12"/>
      <c r="J204" s="13">
        <v>0</v>
      </c>
      <c r="K204" s="12"/>
      <c r="L204" s="12"/>
      <c r="M204" s="13">
        <v>0</v>
      </c>
      <c r="N204" s="12"/>
    </row>
    <row r="205" spans="1:14" ht="22.5">
      <c r="A205" s="10" t="s">
        <v>39</v>
      </c>
      <c r="B205" s="11" t="s">
        <v>40</v>
      </c>
      <c r="C205" s="12">
        <v>200099.15</v>
      </c>
      <c r="D205" s="12">
        <f>SUM(D204)</f>
        <v>0</v>
      </c>
      <c r="E205" s="12">
        <v>200099.15</v>
      </c>
      <c r="F205" s="12"/>
      <c r="G205" s="13"/>
      <c r="H205" s="12"/>
      <c r="I205" s="12"/>
      <c r="J205" s="12">
        <f>SUM(J204)</f>
        <v>0</v>
      </c>
      <c r="K205" s="12"/>
      <c r="L205" s="12"/>
      <c r="M205" s="12">
        <f>SUM(M204)</f>
        <v>0</v>
      </c>
      <c r="N205" s="12"/>
    </row>
    <row r="206" spans="1:14" ht="22.5">
      <c r="A206" s="10" t="s">
        <v>41</v>
      </c>
      <c r="B206" s="11" t="s">
        <v>42</v>
      </c>
      <c r="C206" s="12"/>
      <c r="D206" s="13">
        <v>0</v>
      </c>
      <c r="E206" s="12"/>
      <c r="F206" s="12"/>
      <c r="G206" s="13"/>
      <c r="H206" s="12"/>
      <c r="I206" s="12"/>
      <c r="J206" s="13">
        <v>0</v>
      </c>
      <c r="K206" s="12"/>
      <c r="L206" s="12"/>
      <c r="M206" s="13">
        <v>0</v>
      </c>
      <c r="N206" s="12"/>
    </row>
    <row r="207" spans="1:14" ht="11.25" customHeight="1">
      <c r="A207" s="51" t="s">
        <v>43</v>
      </c>
      <c r="B207" s="51"/>
      <c r="C207" s="12">
        <f>SUM(C203:C206)</f>
        <v>200099.15</v>
      </c>
      <c r="D207" s="13">
        <v>0</v>
      </c>
      <c r="E207" s="12">
        <f>SUM(E203:E206)</f>
        <v>200099.15</v>
      </c>
      <c r="F207" s="12">
        <f>SUM(F203:F206)</f>
        <v>0</v>
      </c>
      <c r="G207" s="13"/>
      <c r="H207" s="12">
        <f>SUM(H203:H206)</f>
        <v>0</v>
      </c>
      <c r="I207" s="12">
        <f>SUM(I203:I206)</f>
        <v>0</v>
      </c>
      <c r="J207" s="13">
        <v>0</v>
      </c>
      <c r="K207" s="12">
        <f>SUM(K203:K206)</f>
        <v>0</v>
      </c>
      <c r="L207" s="12">
        <f>SUM(L203:L206)</f>
        <v>0</v>
      </c>
      <c r="M207" s="13">
        <v>0</v>
      </c>
      <c r="N207" s="12">
        <f>SUM(N203:N206)</f>
        <v>0</v>
      </c>
    </row>
    <row r="208" spans="1:14" ht="22.5">
      <c r="A208" s="10" t="s">
        <v>44</v>
      </c>
      <c r="B208" s="11" t="s">
        <v>45</v>
      </c>
      <c r="C208" s="12"/>
      <c r="D208" s="13">
        <v>0</v>
      </c>
      <c r="E208" s="12"/>
      <c r="F208" s="12"/>
      <c r="G208" s="13"/>
      <c r="H208" s="12"/>
      <c r="I208" s="12"/>
      <c r="J208" s="13">
        <v>0</v>
      </c>
      <c r="K208" s="12"/>
      <c r="L208" s="12">
        <v>19082322.97</v>
      </c>
      <c r="M208" s="13">
        <v>0</v>
      </c>
      <c r="N208" s="12">
        <v>26044892.689999998</v>
      </c>
    </row>
    <row r="209" spans="1:14" ht="11.25">
      <c r="A209" s="10" t="s">
        <v>46</v>
      </c>
      <c r="B209" s="11" t="s">
        <v>47</v>
      </c>
      <c r="C209" s="12"/>
      <c r="D209" s="12">
        <f>SUM(D208)</f>
        <v>0</v>
      </c>
      <c r="E209" s="12"/>
      <c r="F209" s="12"/>
      <c r="G209" s="13"/>
      <c r="H209" s="12"/>
      <c r="I209" s="12">
        <v>0</v>
      </c>
      <c r="J209" s="12">
        <f>SUM(J208)</f>
        <v>0</v>
      </c>
      <c r="K209" s="12">
        <v>0</v>
      </c>
      <c r="L209" s="12">
        <v>514680292.6</v>
      </c>
      <c r="M209" s="12">
        <f>SUM(M208)</f>
        <v>0</v>
      </c>
      <c r="N209" s="12">
        <v>514680292.6</v>
      </c>
    </row>
    <row r="210" spans="1:14" ht="11.25" customHeight="1">
      <c r="A210" s="50" t="s">
        <v>48</v>
      </c>
      <c r="B210" s="50"/>
      <c r="C210" s="12">
        <f>SUM(C208:C209)</f>
        <v>0</v>
      </c>
      <c r="D210" s="13">
        <v>0</v>
      </c>
      <c r="E210" s="12">
        <f>SUM(E208:E209)</f>
        <v>0</v>
      </c>
      <c r="F210" s="12">
        <f>SUM(F208:F209)</f>
        <v>0</v>
      </c>
      <c r="G210" s="13"/>
      <c r="H210" s="12">
        <f>SUM(H208:H209)</f>
        <v>0</v>
      </c>
      <c r="I210" s="12">
        <f>SUM(I208:I209)</f>
        <v>0</v>
      </c>
      <c r="J210" s="13">
        <v>0</v>
      </c>
      <c r="K210" s="12">
        <f>SUM(K208:K209)</f>
        <v>0</v>
      </c>
      <c r="L210" s="12">
        <f>SUM(L208:L209)</f>
        <v>533762615.57000005</v>
      </c>
      <c r="M210" s="13">
        <v>0</v>
      </c>
      <c r="N210" s="12">
        <f>SUM(N208:N209)</f>
        <v>540725185.29</v>
      </c>
    </row>
    <row r="211" spans="1:14" ht="22.5">
      <c r="A211" s="10" t="s">
        <v>49</v>
      </c>
      <c r="B211" s="11" t="s">
        <v>50</v>
      </c>
      <c r="C211" s="12"/>
      <c r="D211" s="12">
        <f>SUM(D210)</f>
        <v>0</v>
      </c>
      <c r="E211" s="12"/>
      <c r="F211" s="12"/>
      <c r="G211" s="13"/>
      <c r="H211" s="12"/>
      <c r="I211" s="12"/>
      <c r="J211" s="12">
        <f>SUM(J210)</f>
        <v>0</v>
      </c>
      <c r="K211" s="12"/>
      <c r="L211" s="12"/>
      <c r="M211" s="12">
        <f>SUM(M210)</f>
        <v>0</v>
      </c>
      <c r="N211" s="12"/>
    </row>
    <row r="212" spans="1:14" ht="11.25" customHeight="1">
      <c r="A212" s="50" t="s">
        <v>51</v>
      </c>
      <c r="B212" s="50"/>
      <c r="C212" s="12">
        <f>SUM(C211)</f>
        <v>0</v>
      </c>
      <c r="D212" s="12">
        <f>SUM(D211)</f>
        <v>0</v>
      </c>
      <c r="E212" s="12">
        <f>SUM(E211)</f>
        <v>0</v>
      </c>
      <c r="F212" s="12">
        <f>SUM(F211)</f>
        <v>0</v>
      </c>
      <c r="G212" s="13"/>
      <c r="H212" s="12">
        <f>SUM(H211)</f>
        <v>0</v>
      </c>
      <c r="I212" s="12">
        <f>SUM(I211)</f>
        <v>0</v>
      </c>
      <c r="J212" s="12">
        <f>SUM(J211)</f>
        <v>0</v>
      </c>
      <c r="K212" s="12">
        <f>SUM(K211)</f>
        <v>0</v>
      </c>
      <c r="L212" s="12">
        <f>SUM(L211)</f>
        <v>0</v>
      </c>
      <c r="M212" s="12">
        <f>SUM(M211)</f>
        <v>0</v>
      </c>
      <c r="N212" s="12">
        <f>SUM(N211)</f>
        <v>0</v>
      </c>
    </row>
    <row r="213" spans="1:14" ht="11.25">
      <c r="A213" s="10" t="s">
        <v>52</v>
      </c>
      <c r="B213" s="11" t="s">
        <v>53</v>
      </c>
      <c r="C213" s="12"/>
      <c r="D213" s="12">
        <f>SUM(D212)</f>
        <v>0</v>
      </c>
      <c r="E213" s="12"/>
      <c r="F213" s="12"/>
      <c r="G213" s="13"/>
      <c r="H213" s="12"/>
      <c r="I213" s="12"/>
      <c r="J213" s="12">
        <f>SUM(J212)</f>
        <v>0</v>
      </c>
      <c r="K213" s="12"/>
      <c r="L213" s="12"/>
      <c r="M213" s="12">
        <f>SUM(M212)</f>
        <v>0</v>
      </c>
      <c r="N213" s="12"/>
    </row>
    <row r="214" spans="1:14" ht="11.25">
      <c r="A214" s="10" t="s">
        <v>54</v>
      </c>
      <c r="B214" s="11" t="s">
        <v>55</v>
      </c>
      <c r="C214" s="12"/>
      <c r="D214" s="12">
        <f>SUM(D213)</f>
        <v>0</v>
      </c>
      <c r="E214" s="12"/>
      <c r="F214" s="12"/>
      <c r="G214" s="13"/>
      <c r="H214" s="12"/>
      <c r="I214" s="12"/>
      <c r="J214" s="12">
        <f>SUM(J213)</f>
        <v>0</v>
      </c>
      <c r="K214" s="12"/>
      <c r="L214" s="12"/>
      <c r="M214" s="12">
        <f>SUM(M213)</f>
        <v>0</v>
      </c>
      <c r="N214" s="12"/>
    </row>
    <row r="215" spans="1:14" ht="11.25" customHeight="1">
      <c r="A215" s="50" t="s">
        <v>56</v>
      </c>
      <c r="B215" s="50"/>
      <c r="C215" s="12">
        <f>SUM(C213:C214)</f>
        <v>0</v>
      </c>
      <c r="D215" s="12">
        <f>SUM(D214)</f>
        <v>0</v>
      </c>
      <c r="E215" s="12">
        <f>SUM(E213:E214)</f>
        <v>0</v>
      </c>
      <c r="F215" s="12">
        <f>SUM(F213:F214)</f>
        <v>0</v>
      </c>
      <c r="G215" s="13"/>
      <c r="H215" s="12">
        <f>SUM(H213:H214)</f>
        <v>0</v>
      </c>
      <c r="I215" s="12">
        <f>SUM(I213:I214)</f>
        <v>0</v>
      </c>
      <c r="J215" s="12">
        <f>SUM(J214)</f>
        <v>0</v>
      </c>
      <c r="K215" s="12">
        <f>SUM(K213:K214)</f>
        <v>0</v>
      </c>
      <c r="L215" s="12">
        <f>SUM(L213:L214)</f>
        <v>0</v>
      </c>
      <c r="M215" s="12">
        <f>SUM(M214)</f>
        <v>0</v>
      </c>
      <c r="N215" s="12">
        <f>SUM(N213:N214)</f>
        <v>0</v>
      </c>
    </row>
    <row r="216" spans="1:14" s="16" customFormat="1" ht="11.25" customHeight="1">
      <c r="A216" s="49" t="s">
        <v>57</v>
      </c>
      <c r="B216" s="49"/>
      <c r="C216" s="7">
        <f aca="true" t="shared" si="4" ref="C216:N216">C197+C202+C207+C210+C212+C215</f>
        <v>8441490.18</v>
      </c>
      <c r="D216" s="7">
        <f t="shared" si="4"/>
        <v>0</v>
      </c>
      <c r="E216" s="7">
        <f t="shared" si="4"/>
        <v>34574423.69</v>
      </c>
      <c r="F216" s="7">
        <f t="shared" si="4"/>
        <v>27380466.900000002</v>
      </c>
      <c r="G216" s="7">
        <f t="shared" si="4"/>
        <v>0</v>
      </c>
      <c r="H216" s="7">
        <f t="shared" si="4"/>
        <v>93874698.63</v>
      </c>
      <c r="I216" s="7">
        <f t="shared" si="4"/>
        <v>462659010.15</v>
      </c>
      <c r="J216" s="7">
        <f t="shared" si="4"/>
        <v>0</v>
      </c>
      <c r="K216" s="7">
        <f t="shared" si="4"/>
        <v>4847026231.129999</v>
      </c>
      <c r="L216" s="7">
        <f t="shared" si="4"/>
        <v>548678450.8000001</v>
      </c>
      <c r="M216" s="7">
        <f t="shared" si="4"/>
        <v>0</v>
      </c>
      <c r="N216" s="7">
        <f t="shared" si="4"/>
        <v>563289704.62</v>
      </c>
    </row>
    <row r="228" spans="1:12" ht="11.25" customHeight="1">
      <c r="A228" s="54" t="s">
        <v>0</v>
      </c>
      <c r="B228" s="54"/>
      <c r="C228" s="46">
        <v>60</v>
      </c>
      <c r="D228" s="46"/>
      <c r="E228" s="46"/>
      <c r="F228" s="55">
        <v>99</v>
      </c>
      <c r="G228" s="55"/>
      <c r="H228" s="55"/>
      <c r="I228" s="56" t="s">
        <v>74</v>
      </c>
      <c r="J228" s="47" t="s">
        <v>75</v>
      </c>
      <c r="K228" s="47"/>
      <c r="L228" s="47"/>
    </row>
    <row r="229" spans="1:12" ht="11.25" customHeight="1">
      <c r="A229" s="54"/>
      <c r="B229" s="54"/>
      <c r="C229" s="47" t="s">
        <v>76</v>
      </c>
      <c r="D229" s="47"/>
      <c r="E229" s="47"/>
      <c r="F229" s="48" t="s">
        <v>77</v>
      </c>
      <c r="G229" s="48"/>
      <c r="H229" s="48"/>
      <c r="I229" s="56"/>
      <c r="J229" s="47"/>
      <c r="K229" s="47"/>
      <c r="L229" s="47"/>
    </row>
    <row r="230" spans="1:12" ht="11.25" customHeight="1">
      <c r="A230" s="54"/>
      <c r="B230" s="54"/>
      <c r="C230" s="47" t="s">
        <v>5</v>
      </c>
      <c r="D230" s="47"/>
      <c r="E230" s="47" t="s">
        <v>6</v>
      </c>
      <c r="F230" s="52" t="s">
        <v>5</v>
      </c>
      <c r="G230" s="52"/>
      <c r="H230" s="53" t="s">
        <v>6</v>
      </c>
      <c r="I230" s="56"/>
      <c r="J230" s="47" t="s">
        <v>5</v>
      </c>
      <c r="K230" s="47"/>
      <c r="L230" s="47" t="s">
        <v>6</v>
      </c>
    </row>
    <row r="231" spans="1:12" ht="22.5">
      <c r="A231" s="54"/>
      <c r="B231" s="54"/>
      <c r="C231" s="5"/>
      <c r="D231" s="6" t="s">
        <v>7</v>
      </c>
      <c r="E231" s="47"/>
      <c r="F231" s="7"/>
      <c r="G231" s="6" t="s">
        <v>7</v>
      </c>
      <c r="H231" s="53"/>
      <c r="I231" s="17" t="s">
        <v>5</v>
      </c>
      <c r="J231" s="5"/>
      <c r="K231" s="6" t="s">
        <v>7</v>
      </c>
      <c r="L231" s="47"/>
    </row>
    <row r="232" spans="1:12" ht="11.25" customHeight="1">
      <c r="A232" s="49" t="s">
        <v>8</v>
      </c>
      <c r="B232" s="49"/>
      <c r="C232" s="5"/>
      <c r="D232" s="6"/>
      <c r="E232" s="9"/>
      <c r="F232" s="39"/>
      <c r="G232" s="6"/>
      <c r="H232" s="7"/>
      <c r="I232" s="15">
        <v>180151923</v>
      </c>
      <c r="J232" s="5"/>
      <c r="K232" s="6"/>
      <c r="L232" s="9"/>
    </row>
    <row r="233" spans="1:12" ht="11.25">
      <c r="A233" s="10" t="s">
        <v>9</v>
      </c>
      <c r="B233" s="11" t="s">
        <v>10</v>
      </c>
      <c r="C233" s="13">
        <v>0</v>
      </c>
      <c r="D233" s="13">
        <v>0</v>
      </c>
      <c r="E233" s="19">
        <v>0</v>
      </c>
      <c r="F233" s="41"/>
      <c r="G233" s="12">
        <v>0</v>
      </c>
      <c r="H233" s="18"/>
      <c r="I233" s="13"/>
      <c r="J233" s="19">
        <f aca="true" t="shared" si="5" ref="J233:J259">C11+F11+I11+L11+C57+F57+I57+L57+C101+F101+I101+L101+C144+F144+I144+L144+C189+F189+I189+L189+C233+F233</f>
        <v>170597018.99000007</v>
      </c>
      <c r="K233" s="19">
        <f aca="true" t="shared" si="6" ref="K233:K259">D11+G11+J11+M11+D57+G57+J57+M57+D101+G101+J101+M101+D144+G144+J144+M144+D189+G189+J189+M189+D233+G233</f>
        <v>136282.31</v>
      </c>
      <c r="L233" s="20">
        <f aca="true" t="shared" si="7" ref="L233:L259">E11+H11+K11+N11+E57+H57+K57+N57+E101+H101+K101+N101+E144+H144+K144+N144+E189+H189+K189+N189+E233+H233</f>
        <v>228942087.89000005</v>
      </c>
    </row>
    <row r="234" spans="1:12" ht="11.25">
      <c r="A234" s="10" t="s">
        <v>11</v>
      </c>
      <c r="B234" s="11" t="s">
        <v>12</v>
      </c>
      <c r="C234" s="13">
        <v>0</v>
      </c>
      <c r="D234" s="13">
        <v>0</v>
      </c>
      <c r="E234" s="19">
        <v>0</v>
      </c>
      <c r="F234" s="42"/>
      <c r="G234" s="12">
        <v>0</v>
      </c>
      <c r="H234" s="18"/>
      <c r="I234" s="13"/>
      <c r="J234" s="19">
        <f t="shared" si="5"/>
        <v>13638583.449999997</v>
      </c>
      <c r="K234" s="19">
        <f t="shared" si="6"/>
        <v>9350</v>
      </c>
      <c r="L234" s="21">
        <f t="shared" si="7"/>
        <v>19865172.28999999</v>
      </c>
    </row>
    <row r="235" spans="1:12" ht="11.25">
      <c r="A235" s="10" t="s">
        <v>13</v>
      </c>
      <c r="B235" s="11" t="s">
        <v>14</v>
      </c>
      <c r="C235" s="13">
        <v>0</v>
      </c>
      <c r="D235" s="13">
        <v>0</v>
      </c>
      <c r="E235" s="19">
        <v>0</v>
      </c>
      <c r="F235" s="42"/>
      <c r="G235" s="12">
        <v>0</v>
      </c>
      <c r="H235" s="18"/>
      <c r="I235" s="13"/>
      <c r="J235" s="19">
        <f t="shared" si="5"/>
        <v>886908542.1899999</v>
      </c>
      <c r="K235" s="19">
        <f t="shared" si="6"/>
        <v>0</v>
      </c>
      <c r="L235" s="21">
        <f t="shared" si="7"/>
        <v>1164609145.9099998</v>
      </c>
    </row>
    <row r="236" spans="1:12" ht="11.25">
      <c r="A236" s="10" t="s">
        <v>15</v>
      </c>
      <c r="B236" s="11" t="s">
        <v>16</v>
      </c>
      <c r="C236" s="13">
        <v>0</v>
      </c>
      <c r="D236" s="13">
        <v>0</v>
      </c>
      <c r="E236" s="19">
        <v>0</v>
      </c>
      <c r="F236" s="42"/>
      <c r="G236" s="12">
        <v>0</v>
      </c>
      <c r="H236" s="18"/>
      <c r="I236" s="13"/>
      <c r="J236" s="19">
        <f t="shared" si="5"/>
        <v>8639932776.57</v>
      </c>
      <c r="K236" s="19">
        <f t="shared" si="6"/>
        <v>0</v>
      </c>
      <c r="L236" s="21">
        <f>E14+H14+K14+N14+E60+H60+K60+N60+E104+H104+K104+N104+E147+H147+K147+N147+E192+H192+K192+N192+E236+H236</f>
        <v>9868589604.009996</v>
      </c>
    </row>
    <row r="237" spans="1:12" ht="11.25">
      <c r="A237" s="10" t="s">
        <v>17</v>
      </c>
      <c r="B237" s="11" t="s">
        <v>18</v>
      </c>
      <c r="C237" s="13">
        <v>0</v>
      </c>
      <c r="D237" s="13">
        <v>0</v>
      </c>
      <c r="E237" s="19">
        <v>0</v>
      </c>
      <c r="F237" s="42"/>
      <c r="G237" s="12">
        <v>0</v>
      </c>
      <c r="H237" s="18"/>
      <c r="I237" s="13"/>
      <c r="J237" s="19">
        <f t="shared" si="5"/>
        <v>35577477.07</v>
      </c>
      <c r="K237" s="19">
        <f t="shared" si="6"/>
        <v>0</v>
      </c>
      <c r="L237" s="21">
        <f>E15+H15+K15+N15+E61+H61+K61+N61+E105+H105+K105+N105+E148+H148+K148+N148+E193+H193+K193+N193+E237+H237</f>
        <v>47424461.89</v>
      </c>
    </row>
    <row r="238" spans="1:12" ht="11.25">
      <c r="A238" s="10" t="s">
        <v>19</v>
      </c>
      <c r="B238" s="11" t="s">
        <v>20</v>
      </c>
      <c r="C238" s="13">
        <v>0</v>
      </c>
      <c r="D238" s="13">
        <v>0</v>
      </c>
      <c r="E238" s="19">
        <v>0</v>
      </c>
      <c r="F238" s="42"/>
      <c r="G238" s="12">
        <v>0</v>
      </c>
      <c r="H238" s="18"/>
      <c r="I238" s="13"/>
      <c r="J238" s="19">
        <f t="shared" si="5"/>
        <v>10000</v>
      </c>
      <c r="K238" s="19">
        <f t="shared" si="6"/>
        <v>0</v>
      </c>
      <c r="L238" s="21">
        <f t="shared" si="7"/>
        <v>10000</v>
      </c>
    </row>
    <row r="239" spans="1:12" ht="22.5">
      <c r="A239" s="10" t="s">
        <v>21</v>
      </c>
      <c r="B239" s="11" t="s">
        <v>22</v>
      </c>
      <c r="C239" s="13">
        <v>0</v>
      </c>
      <c r="D239" s="13">
        <v>0</v>
      </c>
      <c r="E239" s="18"/>
      <c r="F239" s="42"/>
      <c r="G239" s="12">
        <v>0</v>
      </c>
      <c r="H239" s="18"/>
      <c r="I239" s="13"/>
      <c r="J239" s="19">
        <f t="shared" si="5"/>
        <v>4408000</v>
      </c>
      <c r="K239" s="19">
        <f t="shared" si="6"/>
        <v>0</v>
      </c>
      <c r="L239" s="21">
        <f t="shared" si="7"/>
        <v>33237371.15</v>
      </c>
    </row>
    <row r="240" spans="1:12" ht="11.25">
      <c r="A240" s="10" t="s">
        <v>23</v>
      </c>
      <c r="B240" s="11" t="s">
        <v>24</v>
      </c>
      <c r="C240" s="13">
        <v>0</v>
      </c>
      <c r="D240" s="13">
        <v>0</v>
      </c>
      <c r="E240" s="18"/>
      <c r="F240" s="42"/>
      <c r="G240" s="12">
        <v>0</v>
      </c>
      <c r="H240" s="18"/>
      <c r="I240" s="13"/>
      <c r="J240" s="19">
        <f t="shared" si="5"/>
        <v>311954310.90999997</v>
      </c>
      <c r="K240" s="19">
        <f t="shared" si="6"/>
        <v>0</v>
      </c>
      <c r="L240" s="21">
        <f t="shared" si="7"/>
        <v>4697163662.4</v>
      </c>
    </row>
    <row r="241" spans="1:12" ht="11.25" customHeight="1">
      <c r="A241" s="50" t="s">
        <v>25</v>
      </c>
      <c r="B241" s="50"/>
      <c r="C241" s="13">
        <v>0</v>
      </c>
      <c r="D241" s="13">
        <v>0</v>
      </c>
      <c r="E241" s="18">
        <f>SUM(E233:E240)</f>
        <v>0</v>
      </c>
      <c r="F241" s="42"/>
      <c r="G241" s="12">
        <v>0</v>
      </c>
      <c r="H241" s="18"/>
      <c r="I241" s="13"/>
      <c r="J241" s="19">
        <f t="shared" si="5"/>
        <v>10063026709.180002</v>
      </c>
      <c r="K241" s="19">
        <f t="shared" si="6"/>
        <v>145632.31</v>
      </c>
      <c r="L241" s="21">
        <f t="shared" si="7"/>
        <v>16059841505.54</v>
      </c>
    </row>
    <row r="242" spans="1:12" ht="22.5">
      <c r="A242" s="10" t="s">
        <v>26</v>
      </c>
      <c r="B242" s="11" t="s">
        <v>27</v>
      </c>
      <c r="C242" s="13">
        <v>0</v>
      </c>
      <c r="D242" s="13">
        <v>0</v>
      </c>
      <c r="E242" s="18"/>
      <c r="F242" s="42"/>
      <c r="G242" s="12">
        <v>0</v>
      </c>
      <c r="H242" s="18"/>
      <c r="I242" s="13"/>
      <c r="J242" s="19">
        <f t="shared" si="5"/>
        <v>31806744.369999997</v>
      </c>
      <c r="K242" s="19">
        <f t="shared" si="6"/>
        <v>0</v>
      </c>
      <c r="L242" s="21">
        <f t="shared" si="7"/>
        <v>140789845.17</v>
      </c>
    </row>
    <row r="243" spans="1:12" ht="11.25">
      <c r="A243" s="10" t="s">
        <v>28</v>
      </c>
      <c r="B243" s="11" t="s">
        <v>29</v>
      </c>
      <c r="C243" s="13">
        <v>0</v>
      </c>
      <c r="D243" s="13">
        <v>0</v>
      </c>
      <c r="E243" s="18"/>
      <c r="F243" s="42"/>
      <c r="G243" s="12">
        <v>0</v>
      </c>
      <c r="H243" s="18"/>
      <c r="I243" s="13"/>
      <c r="J243" s="19">
        <f t="shared" si="5"/>
        <v>646062700.81</v>
      </c>
      <c r="K243" s="19">
        <f t="shared" si="6"/>
        <v>822780</v>
      </c>
      <c r="L243" s="21">
        <f t="shared" si="7"/>
        <v>6073149324.6</v>
      </c>
    </row>
    <row r="244" spans="1:12" ht="11.25">
      <c r="A244" s="10" t="s">
        <v>30</v>
      </c>
      <c r="B244" s="11" t="s">
        <v>31</v>
      </c>
      <c r="C244" s="13">
        <v>0</v>
      </c>
      <c r="D244" s="13">
        <v>0</v>
      </c>
      <c r="E244" s="18"/>
      <c r="F244" s="42"/>
      <c r="G244" s="12">
        <v>0</v>
      </c>
      <c r="H244" s="18"/>
      <c r="I244" s="13"/>
      <c r="J244" s="19">
        <f t="shared" si="5"/>
        <v>6850000</v>
      </c>
      <c r="K244" s="19">
        <f t="shared" si="6"/>
        <v>0</v>
      </c>
      <c r="L244" s="21">
        <f t="shared" si="7"/>
        <v>404018654.71</v>
      </c>
    </row>
    <row r="245" spans="1:12" ht="11.25">
      <c r="A245" s="10" t="s">
        <v>32</v>
      </c>
      <c r="B245" s="11" t="s">
        <v>33</v>
      </c>
      <c r="C245" s="13">
        <v>0</v>
      </c>
      <c r="D245" s="13">
        <v>0</v>
      </c>
      <c r="E245" s="18"/>
      <c r="F245" s="42"/>
      <c r="G245" s="12">
        <v>0</v>
      </c>
      <c r="H245" s="18"/>
      <c r="I245" s="13"/>
      <c r="J245" s="19">
        <f t="shared" si="5"/>
        <v>161843099.24</v>
      </c>
      <c r="K245" s="19">
        <f t="shared" si="6"/>
        <v>0</v>
      </c>
      <c r="L245" s="21">
        <f t="shared" si="7"/>
        <v>164603099.24</v>
      </c>
    </row>
    <row r="246" spans="1:12" ht="11.25" customHeight="1">
      <c r="A246" s="50" t="s">
        <v>34</v>
      </c>
      <c r="B246" s="50"/>
      <c r="C246" s="13">
        <v>0</v>
      </c>
      <c r="D246" s="13">
        <v>0</v>
      </c>
      <c r="E246" s="18">
        <f>SUM(E242:E245)</f>
        <v>0</v>
      </c>
      <c r="F246" s="42"/>
      <c r="G246" s="12">
        <v>0</v>
      </c>
      <c r="H246" s="18"/>
      <c r="I246" s="13"/>
      <c r="J246" s="19">
        <f t="shared" si="5"/>
        <v>846562544.4200001</v>
      </c>
      <c r="K246" s="19">
        <f t="shared" si="6"/>
        <v>822780</v>
      </c>
      <c r="L246" s="21">
        <f t="shared" si="7"/>
        <v>6782560923.72</v>
      </c>
    </row>
    <row r="247" spans="1:12" ht="11.25">
      <c r="A247" s="10" t="s">
        <v>35</v>
      </c>
      <c r="B247" s="11" t="s">
        <v>36</v>
      </c>
      <c r="C247" s="13">
        <v>0</v>
      </c>
      <c r="D247" s="13">
        <v>0</v>
      </c>
      <c r="E247" s="18"/>
      <c r="F247" s="42"/>
      <c r="G247" s="12">
        <v>0</v>
      </c>
      <c r="H247" s="18"/>
      <c r="I247" s="13"/>
      <c r="J247" s="19">
        <f t="shared" si="5"/>
        <v>0</v>
      </c>
      <c r="K247" s="19">
        <f t="shared" si="6"/>
        <v>0</v>
      </c>
      <c r="L247" s="21">
        <f t="shared" si="7"/>
        <v>0</v>
      </c>
    </row>
    <row r="248" spans="1:12" ht="11.25">
      <c r="A248" s="10" t="s">
        <v>37</v>
      </c>
      <c r="B248" s="11" t="s">
        <v>38</v>
      </c>
      <c r="C248" s="13">
        <v>0</v>
      </c>
      <c r="D248" s="13">
        <v>0</v>
      </c>
      <c r="E248" s="18"/>
      <c r="F248" s="42"/>
      <c r="G248" s="12">
        <v>0</v>
      </c>
      <c r="H248" s="18"/>
      <c r="I248" s="13"/>
      <c r="J248" s="19">
        <f t="shared" si="5"/>
        <v>6250000</v>
      </c>
      <c r="K248" s="19">
        <f t="shared" si="6"/>
        <v>0</v>
      </c>
      <c r="L248" s="21">
        <f t="shared" si="7"/>
        <v>11174065.219999999</v>
      </c>
    </row>
    <row r="249" spans="1:12" ht="22.5">
      <c r="A249" s="10" t="s">
        <v>39</v>
      </c>
      <c r="B249" s="11" t="s">
        <v>40</v>
      </c>
      <c r="C249" s="12">
        <f>SUM(C248)</f>
        <v>0</v>
      </c>
      <c r="D249" s="12">
        <f>SUM(D248)</f>
        <v>0</v>
      </c>
      <c r="E249" s="18"/>
      <c r="F249" s="42"/>
      <c r="G249" s="12">
        <f>SUM(G248)</f>
        <v>0</v>
      </c>
      <c r="H249" s="18"/>
      <c r="I249" s="13"/>
      <c r="J249" s="19">
        <f t="shared" si="5"/>
        <v>900099.15</v>
      </c>
      <c r="K249" s="19">
        <f t="shared" si="6"/>
        <v>0</v>
      </c>
      <c r="L249" s="21">
        <f t="shared" si="7"/>
        <v>1920099.15</v>
      </c>
    </row>
    <row r="250" spans="1:12" ht="22.5">
      <c r="A250" s="10" t="s">
        <v>41</v>
      </c>
      <c r="B250" s="11" t="s">
        <v>42</v>
      </c>
      <c r="C250" s="13">
        <v>0</v>
      </c>
      <c r="D250" s="13">
        <v>0</v>
      </c>
      <c r="E250" s="18"/>
      <c r="F250" s="42"/>
      <c r="G250" s="12">
        <v>0</v>
      </c>
      <c r="H250" s="18"/>
      <c r="I250" s="13"/>
      <c r="J250" s="19">
        <f t="shared" si="5"/>
        <v>1500080000</v>
      </c>
      <c r="K250" s="19">
        <f t="shared" si="6"/>
        <v>0</v>
      </c>
      <c r="L250" s="21">
        <f t="shared" si="7"/>
        <v>1500080000</v>
      </c>
    </row>
    <row r="251" spans="1:12" ht="11.25" customHeight="1">
      <c r="A251" s="51" t="s">
        <v>43</v>
      </c>
      <c r="B251" s="51"/>
      <c r="C251" s="13">
        <v>0</v>
      </c>
      <c r="D251" s="13">
        <v>0</v>
      </c>
      <c r="E251" s="18">
        <f>SUM(E247:E250)</f>
        <v>0</v>
      </c>
      <c r="F251" s="42"/>
      <c r="G251" s="12">
        <v>0</v>
      </c>
      <c r="H251" s="18"/>
      <c r="I251" s="13"/>
      <c r="J251" s="19">
        <f t="shared" si="5"/>
        <v>1507230099.15</v>
      </c>
      <c r="K251" s="19">
        <f t="shared" si="6"/>
        <v>0</v>
      </c>
      <c r="L251" s="21">
        <f t="shared" si="7"/>
        <v>1513174164.3700001</v>
      </c>
    </row>
    <row r="252" spans="1:12" ht="22.5">
      <c r="A252" s="10" t="s">
        <v>44</v>
      </c>
      <c r="B252" s="11" t="s">
        <v>45</v>
      </c>
      <c r="C252" s="13">
        <v>0</v>
      </c>
      <c r="D252" s="13">
        <v>0</v>
      </c>
      <c r="E252" s="18"/>
      <c r="F252" s="42"/>
      <c r="G252" s="12">
        <v>0</v>
      </c>
      <c r="H252" s="18"/>
      <c r="I252" s="13"/>
      <c r="J252" s="19">
        <f t="shared" si="5"/>
        <v>64390381.8</v>
      </c>
      <c r="K252" s="19">
        <f t="shared" si="6"/>
        <v>0</v>
      </c>
      <c r="L252" s="21">
        <f t="shared" si="7"/>
        <v>83481331.33</v>
      </c>
    </row>
    <row r="253" spans="1:12" ht="11.25">
      <c r="A253" s="10" t="s">
        <v>46</v>
      </c>
      <c r="B253" s="11" t="s">
        <v>47</v>
      </c>
      <c r="C253" s="12">
        <f>SUM(C252)</f>
        <v>0</v>
      </c>
      <c r="D253" s="12">
        <f>SUM(D252)</f>
        <v>0</v>
      </c>
      <c r="E253" s="18"/>
      <c r="F253" s="42"/>
      <c r="G253" s="12">
        <f>SUM(G252)</f>
        <v>0</v>
      </c>
      <c r="H253" s="18"/>
      <c r="I253" s="13"/>
      <c r="J253" s="19">
        <f t="shared" si="5"/>
        <v>514680292.6</v>
      </c>
      <c r="K253" s="19">
        <f t="shared" si="6"/>
        <v>0</v>
      </c>
      <c r="L253" s="21">
        <f t="shared" si="7"/>
        <v>514680292.6</v>
      </c>
    </row>
    <row r="254" spans="1:12" ht="11.25" customHeight="1">
      <c r="A254" s="50" t="s">
        <v>48</v>
      </c>
      <c r="B254" s="50"/>
      <c r="C254" s="13">
        <v>0</v>
      </c>
      <c r="D254" s="13">
        <v>0</v>
      </c>
      <c r="E254" s="18">
        <f>SUM(E252:E253)</f>
        <v>0</v>
      </c>
      <c r="F254" s="42"/>
      <c r="G254" s="12">
        <v>0</v>
      </c>
      <c r="H254" s="18"/>
      <c r="I254" s="13"/>
      <c r="J254" s="19">
        <f t="shared" si="5"/>
        <v>579070674.4000001</v>
      </c>
      <c r="K254" s="19">
        <f t="shared" si="6"/>
        <v>0</v>
      </c>
      <c r="L254" s="21">
        <f t="shared" si="7"/>
        <v>598161623.93</v>
      </c>
    </row>
    <row r="255" spans="1:12" ht="22.5">
      <c r="A255" s="10" t="s">
        <v>49</v>
      </c>
      <c r="B255" s="11" t="s">
        <v>50</v>
      </c>
      <c r="C255" s="12">
        <f aca="true" t="shared" si="8" ref="C255:D259">SUM(C254)</f>
        <v>0</v>
      </c>
      <c r="D255" s="12">
        <f t="shared" si="8"/>
        <v>0</v>
      </c>
      <c r="E255" s="18"/>
      <c r="F255" s="42"/>
      <c r="G255" s="12">
        <f>SUM(G254)</f>
        <v>0</v>
      </c>
      <c r="H255" s="18"/>
      <c r="I255" s="13"/>
      <c r="J255" s="19">
        <f t="shared" si="5"/>
        <v>0</v>
      </c>
      <c r="K255" s="19">
        <f t="shared" si="6"/>
        <v>0</v>
      </c>
      <c r="L255" s="21">
        <f t="shared" si="7"/>
        <v>0</v>
      </c>
    </row>
    <row r="256" spans="1:12" ht="11.25" customHeight="1">
      <c r="A256" s="50" t="s">
        <v>51</v>
      </c>
      <c r="B256" s="50"/>
      <c r="C256" s="12">
        <f t="shared" si="8"/>
        <v>0</v>
      </c>
      <c r="D256" s="12">
        <f t="shared" si="8"/>
        <v>0</v>
      </c>
      <c r="E256" s="18">
        <f>SUM(E255)</f>
        <v>0</v>
      </c>
      <c r="F256" s="42"/>
      <c r="G256" s="12">
        <f>SUM(G255)</f>
        <v>0</v>
      </c>
      <c r="H256" s="18"/>
      <c r="I256" s="13"/>
      <c r="J256" s="19">
        <f t="shared" si="5"/>
        <v>0</v>
      </c>
      <c r="K256" s="19">
        <f t="shared" si="6"/>
        <v>0</v>
      </c>
      <c r="L256" s="21">
        <f t="shared" si="7"/>
        <v>0</v>
      </c>
    </row>
    <row r="257" spans="1:12" ht="11.25">
      <c r="A257" s="10" t="s">
        <v>52</v>
      </c>
      <c r="B257" s="11" t="s">
        <v>53</v>
      </c>
      <c r="C257" s="12">
        <f t="shared" si="8"/>
        <v>0</v>
      </c>
      <c r="D257" s="12">
        <f t="shared" si="8"/>
        <v>0</v>
      </c>
      <c r="E257" s="18"/>
      <c r="F257" s="42">
        <v>1678100000</v>
      </c>
      <c r="G257" s="12">
        <f>SUM(G256)</f>
        <v>0</v>
      </c>
      <c r="H257" s="12">
        <v>3835727624.1300006</v>
      </c>
      <c r="I257" s="13"/>
      <c r="J257" s="19">
        <f t="shared" si="5"/>
        <v>1678100000</v>
      </c>
      <c r="K257" s="19">
        <f t="shared" si="6"/>
        <v>0</v>
      </c>
      <c r="L257" s="21">
        <f t="shared" si="7"/>
        <v>3835727624.1300006</v>
      </c>
    </row>
    <row r="258" spans="1:12" ht="11.25">
      <c r="A258" s="10" t="s">
        <v>54</v>
      </c>
      <c r="B258" s="11" t="s">
        <v>55</v>
      </c>
      <c r="C258" s="12">
        <f t="shared" si="8"/>
        <v>0</v>
      </c>
      <c r="D258" s="12">
        <f t="shared" si="8"/>
        <v>0</v>
      </c>
      <c r="E258" s="18"/>
      <c r="F258" s="42">
        <v>35000000</v>
      </c>
      <c r="G258" s="12">
        <f>SUM(G257)</f>
        <v>0</v>
      </c>
      <c r="H258" s="12">
        <v>55385227.599999994</v>
      </c>
      <c r="I258" s="13"/>
      <c r="J258" s="19">
        <f t="shared" si="5"/>
        <v>35000000</v>
      </c>
      <c r="K258" s="19">
        <f t="shared" si="6"/>
        <v>0</v>
      </c>
      <c r="L258" s="21">
        <f t="shared" si="7"/>
        <v>55385227.599999994</v>
      </c>
    </row>
    <row r="259" spans="1:12" ht="11.25" customHeight="1">
      <c r="A259" s="50" t="s">
        <v>56</v>
      </c>
      <c r="B259" s="50"/>
      <c r="C259" s="12">
        <f t="shared" si="8"/>
        <v>0</v>
      </c>
      <c r="D259" s="12">
        <f t="shared" si="8"/>
        <v>0</v>
      </c>
      <c r="E259" s="18">
        <f>SUM(E257:E258)</f>
        <v>0</v>
      </c>
      <c r="F259" s="43">
        <f>SUM(F257:F258)</f>
        <v>1713100000</v>
      </c>
      <c r="G259" s="12">
        <f>SUM(G258)</f>
        <v>0</v>
      </c>
      <c r="H259" s="12">
        <f>SUM(H257:H258)</f>
        <v>3891112851.7300005</v>
      </c>
      <c r="I259" s="13"/>
      <c r="J259" s="19">
        <f t="shared" si="5"/>
        <v>1713100000</v>
      </c>
      <c r="K259" s="19">
        <f t="shared" si="6"/>
        <v>0</v>
      </c>
      <c r="L259" s="22">
        <f t="shared" si="7"/>
        <v>3891112851.7300005</v>
      </c>
    </row>
    <row r="260" spans="1:12" ht="11.25" customHeight="1">
      <c r="A260" s="49" t="s">
        <v>57</v>
      </c>
      <c r="B260" s="49"/>
      <c r="C260" s="7">
        <f aca="true" t="shared" si="9" ref="C260:H260">C241+C246+C251+C254+C256+C259</f>
        <v>0</v>
      </c>
      <c r="D260" s="7">
        <f t="shared" si="9"/>
        <v>0</v>
      </c>
      <c r="E260" s="7">
        <f t="shared" si="9"/>
        <v>0</v>
      </c>
      <c r="F260" s="40">
        <f t="shared" si="9"/>
        <v>1713100000</v>
      </c>
      <c r="G260" s="7">
        <f t="shared" si="9"/>
        <v>0</v>
      </c>
      <c r="H260" s="7">
        <f t="shared" si="9"/>
        <v>3891112851.7300005</v>
      </c>
      <c r="I260" s="6">
        <f>I232</f>
        <v>180151923</v>
      </c>
      <c r="J260" s="6">
        <f>C38+F38+I38+L38+C84+F84+I84+L84+C128+F128+I128+L128+C171+F171+I171+L171+C216+F216+I216+L216+C260+F260+I260</f>
        <v>14889141950.15</v>
      </c>
      <c r="K260" s="6">
        <f>D38+G38+J38+M38+D84+G84+J84+M84+D128+G128+J128+M128+D171+G171+J171+M171+D216+G216+J216+M216+D260+G260</f>
        <v>968412.3099999999</v>
      </c>
      <c r="L260" s="6">
        <f>E38+H38+K38+N38+E84+H84+K84+N84+E128+H128+K128+N128+E171+H171+K171+N171+E216+H216+K216+N216+E260+H260</f>
        <v>28844851069.29</v>
      </c>
    </row>
  </sheetData>
  <sheetProtection selectLockedCells="1" selectUnlockedCells="1"/>
  <mergeCells count="146">
    <mergeCell ref="J230:K230"/>
    <mergeCell ref="L230:L231"/>
    <mergeCell ref="A259:B259"/>
    <mergeCell ref="A260:B260"/>
    <mergeCell ref="A232:B232"/>
    <mergeCell ref="A241:B241"/>
    <mergeCell ref="A246:B246"/>
    <mergeCell ref="A251:B251"/>
    <mergeCell ref="A254:B254"/>
    <mergeCell ref="A256:B256"/>
    <mergeCell ref="C229:E229"/>
    <mergeCell ref="F229:H229"/>
    <mergeCell ref="C230:D230"/>
    <mergeCell ref="E230:E231"/>
    <mergeCell ref="F230:G230"/>
    <mergeCell ref="H230:H231"/>
    <mergeCell ref="H186:H187"/>
    <mergeCell ref="I186:J186"/>
    <mergeCell ref="A212:B212"/>
    <mergeCell ref="A215:B215"/>
    <mergeCell ref="A216:B216"/>
    <mergeCell ref="A228:B231"/>
    <mergeCell ref="C228:E228"/>
    <mergeCell ref="F228:H228"/>
    <mergeCell ref="I228:I230"/>
    <mergeCell ref="J228:L229"/>
    <mergeCell ref="A188:B188"/>
    <mergeCell ref="A197:B197"/>
    <mergeCell ref="A202:B202"/>
    <mergeCell ref="A207:B207"/>
    <mergeCell ref="A210:B210"/>
    <mergeCell ref="E186:E187"/>
    <mergeCell ref="A184:B187"/>
    <mergeCell ref="C184:E184"/>
    <mergeCell ref="F184:H184"/>
    <mergeCell ref="I184:K184"/>
    <mergeCell ref="L184:N184"/>
    <mergeCell ref="C185:E185"/>
    <mergeCell ref="F185:H185"/>
    <mergeCell ref="I185:K185"/>
    <mergeCell ref="N186:N187"/>
    <mergeCell ref="F186:G186"/>
    <mergeCell ref="L185:N185"/>
    <mergeCell ref="C186:D186"/>
    <mergeCell ref="A157:B157"/>
    <mergeCell ref="A162:B162"/>
    <mergeCell ref="A165:B165"/>
    <mergeCell ref="A167:B167"/>
    <mergeCell ref="A170:B170"/>
    <mergeCell ref="A171:B171"/>
    <mergeCell ref="K186:K187"/>
    <mergeCell ref="L186:M186"/>
    <mergeCell ref="I141:J141"/>
    <mergeCell ref="K141:K142"/>
    <mergeCell ref="L141:M141"/>
    <mergeCell ref="N141:N142"/>
    <mergeCell ref="A143:B143"/>
    <mergeCell ref="A152:B152"/>
    <mergeCell ref="I139:K139"/>
    <mergeCell ref="L139:N139"/>
    <mergeCell ref="C140:E140"/>
    <mergeCell ref="F140:H140"/>
    <mergeCell ref="I140:K140"/>
    <mergeCell ref="L140:N140"/>
    <mergeCell ref="A124:B124"/>
    <mergeCell ref="A127:B127"/>
    <mergeCell ref="A128:B128"/>
    <mergeCell ref="A139:B142"/>
    <mergeCell ref="C139:E139"/>
    <mergeCell ref="F139:H139"/>
    <mergeCell ref="C141:D141"/>
    <mergeCell ref="E141:E142"/>
    <mergeCell ref="F141:G141"/>
    <mergeCell ref="H141:H142"/>
    <mergeCell ref="A119:B119"/>
    <mergeCell ref="A122:B122"/>
    <mergeCell ref="E98:E99"/>
    <mergeCell ref="A96:B99"/>
    <mergeCell ref="C96:E96"/>
    <mergeCell ref="H98:H99"/>
    <mergeCell ref="C97:E97"/>
    <mergeCell ref="F97:H97"/>
    <mergeCell ref="I97:K97"/>
    <mergeCell ref="A100:B100"/>
    <mergeCell ref="A109:B109"/>
    <mergeCell ref="A114:B114"/>
    <mergeCell ref="I98:J98"/>
    <mergeCell ref="F98:G98"/>
    <mergeCell ref="L97:N97"/>
    <mergeCell ref="C98:D98"/>
    <mergeCell ref="A70:B70"/>
    <mergeCell ref="A75:B75"/>
    <mergeCell ref="A78:B78"/>
    <mergeCell ref="A80:B80"/>
    <mergeCell ref="A83:B83"/>
    <mergeCell ref="A84:B84"/>
    <mergeCell ref="F96:H96"/>
    <mergeCell ref="K98:K99"/>
    <mergeCell ref="L98:M98"/>
    <mergeCell ref="I54:J54"/>
    <mergeCell ref="K54:K55"/>
    <mergeCell ref="L54:M54"/>
    <mergeCell ref="N54:N55"/>
    <mergeCell ref="N98:N99"/>
    <mergeCell ref="I96:K96"/>
    <mergeCell ref="L96:N96"/>
    <mergeCell ref="A56:B56"/>
    <mergeCell ref="A65:B65"/>
    <mergeCell ref="I52:K52"/>
    <mergeCell ref="L52:N52"/>
    <mergeCell ref="C53:E53"/>
    <mergeCell ref="F53:H53"/>
    <mergeCell ref="I53:K53"/>
    <mergeCell ref="L53:N53"/>
    <mergeCell ref="A34:B34"/>
    <mergeCell ref="A37:B37"/>
    <mergeCell ref="A38:B38"/>
    <mergeCell ref="A52:B55"/>
    <mergeCell ref="C52:E52"/>
    <mergeCell ref="F52:H52"/>
    <mergeCell ref="C54:D54"/>
    <mergeCell ref="E54:E55"/>
    <mergeCell ref="F54:G54"/>
    <mergeCell ref="H54:H55"/>
    <mergeCell ref="A29:B29"/>
    <mergeCell ref="A32:B32"/>
    <mergeCell ref="E8:E9"/>
    <mergeCell ref="F8:G8"/>
    <mergeCell ref="H8:H9"/>
    <mergeCell ref="I8:J8"/>
    <mergeCell ref="A6:B9"/>
    <mergeCell ref="C6:E6"/>
    <mergeCell ref="F6:H6"/>
    <mergeCell ref="I6:K6"/>
    <mergeCell ref="A19:B19"/>
    <mergeCell ref="A24:B24"/>
    <mergeCell ref="L7:N7"/>
    <mergeCell ref="C8:D8"/>
    <mergeCell ref="K8:K9"/>
    <mergeCell ref="L8:M8"/>
    <mergeCell ref="L6:N6"/>
    <mergeCell ref="C7:E7"/>
    <mergeCell ref="F7:H7"/>
    <mergeCell ref="I7:K7"/>
    <mergeCell ref="N8:N9"/>
    <mergeCell ref="A10:B10"/>
  </mergeCells>
  <printOptions/>
  <pageMargins left="0.25" right="0.25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N251"/>
  <sheetViews>
    <sheetView showGridLines="0" zoomScalePageLayoutView="0" workbookViewId="0" topLeftCell="A248">
      <selection activeCell="K277" sqref="K277"/>
    </sheetView>
  </sheetViews>
  <sheetFormatPr defaultColWidth="9.140625" defaultRowHeight="12.75"/>
  <cols>
    <col min="1" max="1" width="3.57421875" style="1" customWidth="1"/>
    <col min="2" max="2" width="25.57421875" style="1" customWidth="1"/>
    <col min="3" max="3" width="18.8515625" style="1" customWidth="1"/>
    <col min="4" max="4" width="10.00390625" style="1" bestFit="1" customWidth="1"/>
    <col min="5" max="5" width="7.7109375" style="1" customWidth="1"/>
    <col min="6" max="6" width="18.8515625" style="1" customWidth="1"/>
    <col min="7" max="8" width="7.7109375" style="1" customWidth="1"/>
    <col min="9" max="9" width="16.7109375" style="1" customWidth="1"/>
    <col min="10" max="10" width="19.8515625" style="1" customWidth="1"/>
    <col min="11" max="11" width="12.57421875" style="1" customWidth="1"/>
    <col min="12" max="12" width="18.8515625" style="1" customWidth="1"/>
    <col min="13" max="14" width="7.7109375" style="1" customWidth="1"/>
    <col min="15" max="16384" width="9.140625" style="1" customWidth="1"/>
  </cols>
  <sheetData>
    <row r="6" spans="1:14" s="2" customFormat="1" ht="11.25" customHeight="1">
      <c r="A6" s="54" t="s">
        <v>0</v>
      </c>
      <c r="B6" s="54"/>
      <c r="C6" s="46">
        <v>1</v>
      </c>
      <c r="D6" s="46"/>
      <c r="E6" s="46"/>
      <c r="F6" s="55">
        <v>3</v>
      </c>
      <c r="G6" s="55"/>
      <c r="H6" s="55"/>
      <c r="I6" s="46">
        <v>4</v>
      </c>
      <c r="J6" s="46"/>
      <c r="K6" s="46"/>
      <c r="L6" s="46">
        <v>5</v>
      </c>
      <c r="M6" s="46"/>
      <c r="N6" s="46"/>
    </row>
    <row r="7" spans="1:14" s="3" customFormat="1" ht="11.25" customHeight="1">
      <c r="A7" s="54"/>
      <c r="B7" s="54"/>
      <c r="C7" s="47" t="s">
        <v>1</v>
      </c>
      <c r="D7" s="47"/>
      <c r="E7" s="47"/>
      <c r="F7" s="48" t="s">
        <v>2</v>
      </c>
      <c r="G7" s="48"/>
      <c r="H7" s="48"/>
      <c r="I7" s="47" t="s">
        <v>3</v>
      </c>
      <c r="J7" s="47"/>
      <c r="K7" s="47"/>
      <c r="L7" s="47" t="s">
        <v>4</v>
      </c>
      <c r="M7" s="47"/>
      <c r="N7" s="47"/>
    </row>
    <row r="8" spans="1:14" s="4" customFormat="1" ht="11.25" customHeight="1">
      <c r="A8" s="54"/>
      <c r="B8" s="54"/>
      <c r="C8" s="47" t="s">
        <v>5</v>
      </c>
      <c r="D8" s="47"/>
      <c r="E8" s="47" t="s">
        <v>6</v>
      </c>
      <c r="F8" s="52" t="s">
        <v>5</v>
      </c>
      <c r="G8" s="52"/>
      <c r="H8" s="53" t="s">
        <v>6</v>
      </c>
      <c r="I8" s="47" t="s">
        <v>5</v>
      </c>
      <c r="J8" s="47"/>
      <c r="K8" s="53" t="s">
        <v>6</v>
      </c>
      <c r="L8" s="47" t="s">
        <v>5</v>
      </c>
      <c r="M8" s="47"/>
      <c r="N8" s="52" t="s">
        <v>6</v>
      </c>
    </row>
    <row r="9" spans="1:14" s="4" customFormat="1" ht="22.5">
      <c r="A9" s="54"/>
      <c r="B9" s="54"/>
      <c r="C9" s="5"/>
      <c r="D9" s="6" t="s">
        <v>7</v>
      </c>
      <c r="E9" s="47"/>
      <c r="F9" s="7"/>
      <c r="G9" s="6" t="s">
        <v>7</v>
      </c>
      <c r="H9" s="53"/>
      <c r="I9" s="5"/>
      <c r="J9" s="6" t="s">
        <v>7</v>
      </c>
      <c r="K9" s="53"/>
      <c r="L9" s="8"/>
      <c r="M9" s="6" t="s">
        <v>7</v>
      </c>
      <c r="N9" s="52"/>
    </row>
    <row r="10" spans="1:14" s="4" customFormat="1" ht="11.25" customHeight="1">
      <c r="A10" s="49" t="s">
        <v>8</v>
      </c>
      <c r="B10" s="49"/>
      <c r="C10" s="7"/>
      <c r="D10" s="6"/>
      <c r="E10" s="9"/>
      <c r="F10" s="7"/>
      <c r="G10" s="6"/>
      <c r="H10" s="7"/>
      <c r="I10" s="5"/>
      <c r="J10" s="6"/>
      <c r="K10" s="9"/>
      <c r="L10" s="5"/>
      <c r="M10" s="6"/>
      <c r="N10" s="9"/>
    </row>
    <row r="11" spans="1:14" s="4" customFormat="1" ht="11.25">
      <c r="A11" s="10" t="s">
        <v>9</v>
      </c>
      <c r="B11" s="11" t="s">
        <v>10</v>
      </c>
      <c r="C11" s="12">
        <v>122235091.95000009</v>
      </c>
      <c r="D11" s="12">
        <v>0</v>
      </c>
      <c r="E11" s="12">
        <v>0</v>
      </c>
      <c r="F11" s="12">
        <v>0</v>
      </c>
      <c r="G11" s="12">
        <v>0</v>
      </c>
      <c r="H11" s="18"/>
      <c r="I11" s="11">
        <v>2174821.1399999997</v>
      </c>
      <c r="J11" s="12">
        <v>0</v>
      </c>
      <c r="K11" s="12">
        <v>0</v>
      </c>
      <c r="L11" s="11">
        <v>1743247.84</v>
      </c>
      <c r="M11" s="12">
        <v>0</v>
      </c>
      <c r="N11" s="12">
        <v>0</v>
      </c>
    </row>
    <row r="12" spans="1:14" s="4" customFormat="1" ht="11.25">
      <c r="A12" s="10" t="s">
        <v>11</v>
      </c>
      <c r="B12" s="11" t="s">
        <v>12</v>
      </c>
      <c r="C12" s="12">
        <v>6195315.819999999</v>
      </c>
      <c r="D12" s="12">
        <v>0</v>
      </c>
      <c r="E12" s="12">
        <v>0</v>
      </c>
      <c r="F12" s="12">
        <v>0</v>
      </c>
      <c r="G12" s="12">
        <v>0</v>
      </c>
      <c r="H12" s="18"/>
      <c r="I12" s="11">
        <v>209578.15000000002</v>
      </c>
      <c r="J12" s="12">
        <v>0</v>
      </c>
      <c r="K12" s="12">
        <v>0</v>
      </c>
      <c r="L12" s="11">
        <v>179094.22000000003</v>
      </c>
      <c r="M12" s="12">
        <v>0</v>
      </c>
      <c r="N12" s="12">
        <v>0</v>
      </c>
    </row>
    <row r="13" spans="1:14" s="4" customFormat="1" ht="11.25">
      <c r="A13" s="10" t="s">
        <v>13</v>
      </c>
      <c r="B13" s="11" t="s">
        <v>14</v>
      </c>
      <c r="C13" s="12">
        <v>92219453.46</v>
      </c>
      <c r="D13" s="12">
        <v>0</v>
      </c>
      <c r="E13" s="12">
        <v>0</v>
      </c>
      <c r="F13" s="12">
        <v>204000</v>
      </c>
      <c r="G13" s="12">
        <v>0</v>
      </c>
      <c r="H13" s="18"/>
      <c r="I13" s="12">
        <v>0</v>
      </c>
      <c r="J13" s="12">
        <v>0</v>
      </c>
      <c r="K13" s="12">
        <v>0</v>
      </c>
      <c r="L13" s="11">
        <v>1807000</v>
      </c>
      <c r="M13" s="12">
        <v>0</v>
      </c>
      <c r="N13" s="12">
        <v>0</v>
      </c>
    </row>
    <row r="14" spans="1:14" s="4" customFormat="1" ht="11.25">
      <c r="A14" s="10" t="s">
        <v>15</v>
      </c>
      <c r="B14" s="11" t="s">
        <v>16</v>
      </c>
      <c r="C14" s="12">
        <v>93373657</v>
      </c>
      <c r="D14" s="12">
        <v>0</v>
      </c>
      <c r="E14" s="12">
        <v>0</v>
      </c>
      <c r="F14" s="12">
        <v>170000</v>
      </c>
      <c r="G14" s="12">
        <v>0</v>
      </c>
      <c r="H14" s="18"/>
      <c r="I14" s="11">
        <v>35788644.8</v>
      </c>
      <c r="J14" s="12">
        <v>0</v>
      </c>
      <c r="K14" s="12">
        <v>0</v>
      </c>
      <c r="L14" s="11">
        <v>16167325</v>
      </c>
      <c r="M14" s="12">
        <v>0</v>
      </c>
      <c r="N14" s="12">
        <v>0</v>
      </c>
    </row>
    <row r="15" spans="1:14" s="4" customFormat="1" ht="11.25">
      <c r="A15" s="10" t="s">
        <v>17</v>
      </c>
      <c r="B15" s="11" t="s">
        <v>18</v>
      </c>
      <c r="C15" s="12">
        <v>2603332.8600000003</v>
      </c>
      <c r="D15" s="12">
        <v>0</v>
      </c>
      <c r="E15" s="12">
        <v>0</v>
      </c>
      <c r="F15" s="12">
        <v>0</v>
      </c>
      <c r="G15" s="12">
        <v>0</v>
      </c>
      <c r="H15" s="18"/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</row>
    <row r="16" spans="1:14" s="4" customFormat="1" ht="11.25">
      <c r="A16" s="10" t="s">
        <v>19</v>
      </c>
      <c r="B16" s="11" t="s">
        <v>20</v>
      </c>
      <c r="C16" s="12">
        <v>10000</v>
      </c>
      <c r="D16" s="12">
        <v>0</v>
      </c>
      <c r="E16" s="12">
        <v>0</v>
      </c>
      <c r="F16" s="12"/>
      <c r="G16" s="12">
        <v>0</v>
      </c>
      <c r="H16" s="18"/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1:14" s="4" customFormat="1" ht="22.5">
      <c r="A17" s="10" t="s">
        <v>21</v>
      </c>
      <c r="B17" s="11" t="s">
        <v>22</v>
      </c>
      <c r="C17" s="12">
        <v>4302000</v>
      </c>
      <c r="D17" s="12">
        <v>0</v>
      </c>
      <c r="E17" s="12">
        <v>0</v>
      </c>
      <c r="F17" s="12">
        <v>0</v>
      </c>
      <c r="G17" s="12">
        <v>0</v>
      </c>
      <c r="H17" s="18"/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1:14" s="4" customFormat="1" ht="11.25">
      <c r="A18" s="10" t="s">
        <v>23</v>
      </c>
      <c r="B18" s="11" t="s">
        <v>24</v>
      </c>
      <c r="C18" s="12">
        <v>6789000</v>
      </c>
      <c r="D18" s="12">
        <v>0</v>
      </c>
      <c r="E18" s="12">
        <v>0</v>
      </c>
      <c r="F18" s="12">
        <v>0</v>
      </c>
      <c r="G18" s="12">
        <v>0</v>
      </c>
      <c r="H18" s="18"/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s="4" customFormat="1" ht="11.25" customHeight="1">
      <c r="A19" s="50" t="s">
        <v>25</v>
      </c>
      <c r="B19" s="50"/>
      <c r="C19" s="12">
        <f>SUM(C11:C18)</f>
        <v>327727851.0900001</v>
      </c>
      <c r="D19" s="12">
        <v>0</v>
      </c>
      <c r="E19" s="12">
        <v>0</v>
      </c>
      <c r="F19" s="12">
        <f>SUM(F11:F18)</f>
        <v>374000</v>
      </c>
      <c r="G19" s="12">
        <v>0</v>
      </c>
      <c r="H19" s="18"/>
      <c r="I19" s="11">
        <f>SUM(I11:I18)</f>
        <v>38173044.089999996</v>
      </c>
      <c r="J19" s="12">
        <v>0</v>
      </c>
      <c r="K19" s="12">
        <v>0</v>
      </c>
      <c r="L19" s="11">
        <f>SUM(L11:L18)</f>
        <v>19896667.06</v>
      </c>
      <c r="M19" s="12">
        <v>0</v>
      </c>
      <c r="N19" s="12">
        <v>0</v>
      </c>
    </row>
    <row r="20" spans="1:14" s="4" customFormat="1" ht="22.5">
      <c r="A20" s="10" t="s">
        <v>26</v>
      </c>
      <c r="B20" s="11" t="s">
        <v>27</v>
      </c>
      <c r="C20" s="12">
        <v>14192500</v>
      </c>
      <c r="D20" s="12">
        <v>0</v>
      </c>
      <c r="E20" s="12">
        <v>0</v>
      </c>
      <c r="F20" s="12">
        <v>0</v>
      </c>
      <c r="G20" s="12">
        <v>0</v>
      </c>
      <c r="H20" s="18"/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s="4" customFormat="1" ht="11.25">
      <c r="A21" s="10" t="s">
        <v>28</v>
      </c>
      <c r="B21" s="11" t="s">
        <v>29</v>
      </c>
      <c r="C21" s="12">
        <v>707500</v>
      </c>
      <c r="D21" s="12">
        <v>0</v>
      </c>
      <c r="E21" s="12">
        <v>0</v>
      </c>
      <c r="F21" s="12">
        <v>270000</v>
      </c>
      <c r="G21" s="12">
        <v>0</v>
      </c>
      <c r="H21" s="18"/>
      <c r="I21" s="12">
        <v>0</v>
      </c>
      <c r="J21" s="12">
        <v>0</v>
      </c>
      <c r="K21" s="12">
        <v>0</v>
      </c>
      <c r="L21" s="11">
        <v>3144240.92</v>
      </c>
      <c r="M21" s="12">
        <v>0</v>
      </c>
      <c r="N21" s="12">
        <v>0</v>
      </c>
    </row>
    <row r="22" spans="1:14" s="4" customFormat="1" ht="11.25">
      <c r="A22" s="10" t="s">
        <v>30</v>
      </c>
      <c r="B22" s="11" t="s">
        <v>31</v>
      </c>
      <c r="C22" s="12">
        <v>2000000</v>
      </c>
      <c r="D22" s="12">
        <v>0</v>
      </c>
      <c r="E22" s="12">
        <v>0</v>
      </c>
      <c r="F22" s="12">
        <v>0</v>
      </c>
      <c r="G22" s="12">
        <v>0</v>
      </c>
      <c r="H22" s="18"/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 s="4" customFormat="1" ht="11.25">
      <c r="A23" s="10" t="s">
        <v>32</v>
      </c>
      <c r="B23" s="11" t="s">
        <v>33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8"/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</row>
    <row r="24" spans="1:14" s="4" customFormat="1" ht="11.25" customHeight="1">
      <c r="A24" s="50" t="s">
        <v>34</v>
      </c>
      <c r="B24" s="50"/>
      <c r="C24" s="12">
        <f>SUM(C20:C23)</f>
        <v>16900000</v>
      </c>
      <c r="D24" s="12">
        <v>0</v>
      </c>
      <c r="E24" s="12">
        <v>0</v>
      </c>
      <c r="F24" s="12">
        <f>SUM(F20:F23)</f>
        <v>270000</v>
      </c>
      <c r="G24" s="12">
        <v>0</v>
      </c>
      <c r="H24" s="18"/>
      <c r="I24" s="12">
        <v>0</v>
      </c>
      <c r="J24" s="12">
        <v>0</v>
      </c>
      <c r="K24" s="12">
        <v>0</v>
      </c>
      <c r="L24" s="11">
        <f>SUM(L20:L23)</f>
        <v>3144240.92</v>
      </c>
      <c r="M24" s="12">
        <v>0</v>
      </c>
      <c r="N24" s="12">
        <v>0</v>
      </c>
    </row>
    <row r="25" spans="1:14" s="4" customFormat="1" ht="11.25">
      <c r="A25" s="10" t="s">
        <v>35</v>
      </c>
      <c r="B25" s="11" t="s">
        <v>36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8"/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</row>
    <row r="26" spans="1:14" s="4" customFormat="1" ht="11.25">
      <c r="A26" s="10" t="s">
        <v>37</v>
      </c>
      <c r="B26" s="11" t="s">
        <v>38</v>
      </c>
      <c r="C26" s="12">
        <v>6050000</v>
      </c>
      <c r="D26" s="12">
        <v>0</v>
      </c>
      <c r="E26" s="12">
        <v>0</v>
      </c>
      <c r="F26" s="12">
        <v>0</v>
      </c>
      <c r="G26" s="12">
        <v>0</v>
      </c>
      <c r="H26" s="18"/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</row>
    <row r="27" spans="1:14" s="4" customFormat="1" ht="22.5">
      <c r="A27" s="10" t="s">
        <v>39</v>
      </c>
      <c r="B27" s="11" t="s">
        <v>40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8"/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spans="1:14" s="4" customFormat="1" ht="22.5">
      <c r="A28" s="10" t="s">
        <v>41</v>
      </c>
      <c r="B28" s="11" t="s">
        <v>42</v>
      </c>
      <c r="C28" s="12">
        <v>1500000000</v>
      </c>
      <c r="D28" s="12">
        <v>0</v>
      </c>
      <c r="E28" s="12">
        <v>0</v>
      </c>
      <c r="F28" s="12">
        <v>0</v>
      </c>
      <c r="G28" s="12">
        <v>0</v>
      </c>
      <c r="H28" s="18"/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s="4" customFormat="1" ht="11.25" customHeight="1">
      <c r="A29" s="51" t="s">
        <v>43</v>
      </c>
      <c r="B29" s="51"/>
      <c r="C29" s="12">
        <f>SUM(C25:C28)</f>
        <v>1506050000</v>
      </c>
      <c r="D29" s="12">
        <v>0</v>
      </c>
      <c r="E29" s="12">
        <v>0</v>
      </c>
      <c r="F29" s="12">
        <f>SUM(F25:F28)</f>
        <v>0</v>
      </c>
      <c r="G29" s="12">
        <v>0</v>
      </c>
      <c r="H29" s="18"/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1:14" s="4" customFormat="1" ht="22.5">
      <c r="A30" s="10" t="s">
        <v>44</v>
      </c>
      <c r="B30" s="11" t="s">
        <v>45</v>
      </c>
      <c r="C30" s="12">
        <v>22577313.880000003</v>
      </c>
      <c r="D30" s="12">
        <v>0</v>
      </c>
      <c r="E30" s="12">
        <v>0</v>
      </c>
      <c r="F30" s="12">
        <v>0</v>
      </c>
      <c r="G30" s="12">
        <v>0</v>
      </c>
      <c r="H30" s="18"/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</row>
    <row r="31" spans="1:14" s="4" customFormat="1" ht="11.25">
      <c r="A31" s="10" t="s">
        <v>46</v>
      </c>
      <c r="B31" s="11" t="s">
        <v>47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8"/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</row>
    <row r="32" spans="1:14" s="4" customFormat="1" ht="11.25" customHeight="1">
      <c r="A32" s="50" t="s">
        <v>48</v>
      </c>
      <c r="B32" s="50"/>
      <c r="C32" s="12">
        <f>SUM(C30:C31)</f>
        <v>22577313.880000003</v>
      </c>
      <c r="D32" s="12">
        <v>0</v>
      </c>
      <c r="E32" s="12">
        <v>0</v>
      </c>
      <c r="F32" s="12">
        <f>SUM(F30:F31)</f>
        <v>0</v>
      </c>
      <c r="G32" s="12">
        <v>0</v>
      </c>
      <c r="H32" s="18"/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s="4" customFormat="1" ht="22.5">
      <c r="A33" s="10" t="s">
        <v>49</v>
      </c>
      <c r="B33" s="11" t="s">
        <v>50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8"/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1:14" s="4" customFormat="1" ht="11.25" customHeight="1">
      <c r="A34" s="50" t="s">
        <v>51</v>
      </c>
      <c r="B34" s="50"/>
      <c r="C34" s="12">
        <f>SUM(C33)</f>
        <v>0</v>
      </c>
      <c r="D34" s="12">
        <v>0</v>
      </c>
      <c r="E34" s="12">
        <v>0</v>
      </c>
      <c r="F34" s="12">
        <f>SUM(F33)</f>
        <v>0</v>
      </c>
      <c r="G34" s="12">
        <v>0</v>
      </c>
      <c r="H34" s="18"/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</row>
    <row r="35" spans="1:14" s="4" customFormat="1" ht="11.25">
      <c r="A35" s="10" t="s">
        <v>52</v>
      </c>
      <c r="B35" s="11" t="s">
        <v>53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8"/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1:14" s="4" customFormat="1" ht="11.25">
      <c r="A36" s="10" t="s">
        <v>54</v>
      </c>
      <c r="B36" s="11" t="s">
        <v>55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8"/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4" s="4" customFormat="1" ht="11.25" customHeight="1">
      <c r="A37" s="50" t="s">
        <v>56</v>
      </c>
      <c r="B37" s="50"/>
      <c r="C37" s="12">
        <f>SUM(C35:C36)</f>
        <v>0</v>
      </c>
      <c r="D37" s="12">
        <v>0</v>
      </c>
      <c r="E37" s="12">
        <v>0</v>
      </c>
      <c r="F37" s="12">
        <f>SUM(F35:F36)</f>
        <v>0</v>
      </c>
      <c r="G37" s="12">
        <v>0</v>
      </c>
      <c r="H37" s="18"/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</row>
    <row r="38" spans="1:14" s="14" customFormat="1" ht="11.25" customHeight="1">
      <c r="A38" s="49" t="s">
        <v>57</v>
      </c>
      <c r="B38" s="57"/>
      <c r="C38" s="35">
        <f aca="true" t="shared" si="0" ref="C38:N38">SUM(C19+C24+C29+C32+C34+C37)</f>
        <v>1873255164.9700003</v>
      </c>
      <c r="D38" s="35">
        <f t="shared" si="0"/>
        <v>0</v>
      </c>
      <c r="E38" s="35">
        <f t="shared" si="0"/>
        <v>0</v>
      </c>
      <c r="F38" s="35">
        <f t="shared" si="0"/>
        <v>644000</v>
      </c>
      <c r="G38" s="35">
        <f t="shared" si="0"/>
        <v>0</v>
      </c>
      <c r="H38" s="35">
        <f t="shared" si="0"/>
        <v>0</v>
      </c>
      <c r="I38" s="35">
        <f t="shared" si="0"/>
        <v>38173044.089999996</v>
      </c>
      <c r="J38" s="35">
        <f t="shared" si="0"/>
        <v>0</v>
      </c>
      <c r="K38" s="35">
        <f t="shared" si="0"/>
        <v>0</v>
      </c>
      <c r="L38" s="35">
        <f t="shared" si="0"/>
        <v>23040907.979999997</v>
      </c>
      <c r="M38" s="35">
        <f t="shared" si="0"/>
        <v>0</v>
      </c>
      <c r="N38" s="35">
        <f t="shared" si="0"/>
        <v>0</v>
      </c>
    </row>
    <row r="48" spans="1:14" ht="11.25" customHeight="1">
      <c r="A48" s="54" t="s">
        <v>0</v>
      </c>
      <c r="B48" s="54"/>
      <c r="C48" s="46">
        <v>6</v>
      </c>
      <c r="D48" s="46"/>
      <c r="E48" s="46"/>
      <c r="F48" s="55">
        <v>7</v>
      </c>
      <c r="G48" s="55"/>
      <c r="H48" s="55"/>
      <c r="I48" s="46">
        <v>8</v>
      </c>
      <c r="J48" s="46"/>
      <c r="K48" s="46"/>
      <c r="L48" s="46">
        <v>9</v>
      </c>
      <c r="M48" s="46"/>
      <c r="N48" s="46"/>
    </row>
    <row r="49" spans="1:14" ht="11.25" customHeight="1">
      <c r="A49" s="54"/>
      <c r="B49" s="54"/>
      <c r="C49" s="47" t="s">
        <v>58</v>
      </c>
      <c r="D49" s="47"/>
      <c r="E49" s="47"/>
      <c r="F49" s="48" t="s">
        <v>59</v>
      </c>
      <c r="G49" s="48"/>
      <c r="H49" s="62"/>
      <c r="I49" s="47" t="s">
        <v>60</v>
      </c>
      <c r="J49" s="47"/>
      <c r="K49" s="47"/>
      <c r="L49" s="47" t="s">
        <v>61</v>
      </c>
      <c r="M49" s="47"/>
      <c r="N49" s="47"/>
    </row>
    <row r="50" spans="1:14" ht="11.25" customHeight="1">
      <c r="A50" s="54"/>
      <c r="B50" s="54"/>
      <c r="C50" s="47" t="s">
        <v>5</v>
      </c>
      <c r="D50" s="58"/>
      <c r="E50" s="47" t="s">
        <v>6</v>
      </c>
      <c r="F50" s="52" t="s">
        <v>5</v>
      </c>
      <c r="G50" s="48"/>
      <c r="H50" s="59" t="s">
        <v>6</v>
      </c>
      <c r="I50" s="52" t="s">
        <v>5</v>
      </c>
      <c r="J50" s="47"/>
      <c r="K50" s="47" t="s">
        <v>6</v>
      </c>
      <c r="L50" s="47" t="s">
        <v>5</v>
      </c>
      <c r="M50" s="47"/>
      <c r="N50" s="47" t="s">
        <v>6</v>
      </c>
    </row>
    <row r="51" spans="1:14" ht="22.5">
      <c r="A51" s="54"/>
      <c r="B51" s="54"/>
      <c r="C51" s="5"/>
      <c r="D51" s="38" t="s">
        <v>7</v>
      </c>
      <c r="E51" s="52"/>
      <c r="F51" s="7"/>
      <c r="G51" s="5" t="s">
        <v>7</v>
      </c>
      <c r="H51" s="60"/>
      <c r="I51" s="7"/>
      <c r="J51" s="6" t="s">
        <v>7</v>
      </c>
      <c r="K51" s="47"/>
      <c r="L51" s="5"/>
      <c r="M51" s="6" t="s">
        <v>7</v>
      </c>
      <c r="N51" s="47"/>
    </row>
    <row r="52" spans="1:14" ht="11.25" customHeight="1">
      <c r="A52" s="49" t="s">
        <v>8</v>
      </c>
      <c r="B52" s="49"/>
      <c r="C52" s="44"/>
      <c r="D52" s="45"/>
      <c r="E52" s="9"/>
      <c r="F52" s="7"/>
      <c r="G52" s="5"/>
      <c r="H52" s="36"/>
      <c r="I52" s="7"/>
      <c r="J52" s="6"/>
      <c r="K52" s="9"/>
      <c r="L52" s="5"/>
      <c r="M52" s="6"/>
      <c r="N52" s="9"/>
    </row>
    <row r="53" spans="1:14" ht="11.25">
      <c r="A53" s="10" t="s">
        <v>9</v>
      </c>
      <c r="B53" s="32" t="s">
        <v>10</v>
      </c>
      <c r="C53" s="41">
        <v>402911.00999999995</v>
      </c>
      <c r="D53" s="41">
        <v>34070.58</v>
      </c>
      <c r="E53" s="12">
        <v>0</v>
      </c>
      <c r="F53" s="12">
        <v>721756.61</v>
      </c>
      <c r="G53" s="12">
        <v>0</v>
      </c>
      <c r="H53" s="12">
        <v>0</v>
      </c>
      <c r="I53" s="12">
        <v>3602783.35</v>
      </c>
      <c r="J53" s="12">
        <v>0</v>
      </c>
      <c r="K53" s="12">
        <v>0</v>
      </c>
      <c r="L53" s="12">
        <v>6672725.49</v>
      </c>
      <c r="M53" s="12">
        <v>0</v>
      </c>
      <c r="N53" s="12">
        <v>0</v>
      </c>
    </row>
    <row r="54" spans="1:14" ht="11.25">
      <c r="A54" s="10" t="s">
        <v>11</v>
      </c>
      <c r="B54" s="32" t="s">
        <v>12</v>
      </c>
      <c r="C54" s="42">
        <v>31561.11</v>
      </c>
      <c r="D54" s="42">
        <v>2337.5</v>
      </c>
      <c r="E54" s="12">
        <v>0</v>
      </c>
      <c r="F54" s="12">
        <v>64778.759999999995</v>
      </c>
      <c r="G54" s="12">
        <v>0</v>
      </c>
      <c r="H54" s="12">
        <v>0</v>
      </c>
      <c r="I54" s="12">
        <v>468693.35</v>
      </c>
      <c r="J54" s="12">
        <v>0</v>
      </c>
      <c r="K54" s="12">
        <v>0</v>
      </c>
      <c r="L54" s="12">
        <v>672778.73</v>
      </c>
      <c r="M54" s="12">
        <v>0</v>
      </c>
      <c r="N54" s="12">
        <v>0</v>
      </c>
    </row>
    <row r="55" spans="1:14" ht="11.25">
      <c r="A55" s="10" t="s">
        <v>13</v>
      </c>
      <c r="B55" s="32" t="s">
        <v>14</v>
      </c>
      <c r="C55" s="42">
        <v>60000</v>
      </c>
      <c r="D55" s="42">
        <v>0</v>
      </c>
      <c r="E55" s="12">
        <v>0</v>
      </c>
      <c r="F55" s="12">
        <v>166000</v>
      </c>
      <c r="G55" s="12">
        <v>0</v>
      </c>
      <c r="H55" s="12">
        <v>0</v>
      </c>
      <c r="I55" s="12">
        <v>155000</v>
      </c>
      <c r="J55" s="12">
        <v>0</v>
      </c>
      <c r="K55" s="12">
        <v>0</v>
      </c>
      <c r="L55" s="12">
        <v>7847600</v>
      </c>
      <c r="M55" s="12">
        <v>0</v>
      </c>
      <c r="N55" s="12">
        <v>0</v>
      </c>
    </row>
    <row r="56" spans="1:14" ht="11.25">
      <c r="A56" s="10" t="s">
        <v>15</v>
      </c>
      <c r="B56" s="32" t="s">
        <v>16</v>
      </c>
      <c r="C56" s="42">
        <v>5635000</v>
      </c>
      <c r="D56" s="42">
        <v>0</v>
      </c>
      <c r="E56" s="12">
        <v>0</v>
      </c>
      <c r="F56" s="12">
        <v>6580000</v>
      </c>
      <c r="G56" s="12">
        <v>0</v>
      </c>
      <c r="H56" s="12">
        <v>0</v>
      </c>
      <c r="I56" s="12">
        <v>1051100</v>
      </c>
      <c r="J56" s="12">
        <v>0</v>
      </c>
      <c r="K56" s="12">
        <v>0</v>
      </c>
      <c r="L56" s="12">
        <v>21785000</v>
      </c>
      <c r="M56" s="12">
        <v>0</v>
      </c>
      <c r="N56" s="12">
        <v>0</v>
      </c>
    </row>
    <row r="57" spans="1:14" ht="11.25">
      <c r="A57" s="10" t="s">
        <v>17</v>
      </c>
      <c r="B57" s="32" t="s">
        <v>18</v>
      </c>
      <c r="C57" s="42">
        <v>0</v>
      </c>
      <c r="D57" s="42"/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</row>
    <row r="58" spans="1:14" ht="11.25">
      <c r="A58" s="10" t="s">
        <v>19</v>
      </c>
      <c r="B58" s="32" t="s">
        <v>20</v>
      </c>
      <c r="C58" s="42">
        <v>0</v>
      </c>
      <c r="D58" s="42"/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</row>
    <row r="59" spans="1:14" ht="22.5">
      <c r="A59" s="10" t="s">
        <v>21</v>
      </c>
      <c r="B59" s="32" t="s">
        <v>22</v>
      </c>
      <c r="C59" s="42">
        <v>0</v>
      </c>
      <c r="D59" s="42"/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</row>
    <row r="60" spans="1:14" ht="11.25">
      <c r="A60" s="10" t="s">
        <v>23</v>
      </c>
      <c r="B60" s="32" t="s">
        <v>24</v>
      </c>
      <c r="C60" s="42">
        <v>0</v>
      </c>
      <c r="D60" s="4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500000</v>
      </c>
      <c r="J60" s="12">
        <v>0</v>
      </c>
      <c r="K60" s="12">
        <v>0</v>
      </c>
      <c r="L60" s="12">
        <v>100000</v>
      </c>
      <c r="M60" s="12">
        <v>0</v>
      </c>
      <c r="N60" s="12">
        <v>0</v>
      </c>
    </row>
    <row r="61" spans="1:14" ht="11.25" customHeight="1">
      <c r="A61" s="50" t="s">
        <v>25</v>
      </c>
      <c r="B61" s="61"/>
      <c r="C61" s="42">
        <f>SUM(C53:C60)</f>
        <v>6129472.12</v>
      </c>
      <c r="D61" s="42">
        <f>SUM(D53:D60)</f>
        <v>36408.08</v>
      </c>
      <c r="E61" s="12">
        <v>0</v>
      </c>
      <c r="F61" s="12">
        <f>SUM(F53:F60)</f>
        <v>7532535.37</v>
      </c>
      <c r="G61" s="12">
        <v>0</v>
      </c>
      <c r="H61" s="12">
        <v>0</v>
      </c>
      <c r="I61" s="12">
        <f>SUM(I53:I60)</f>
        <v>5777576.7</v>
      </c>
      <c r="J61" s="12">
        <v>0</v>
      </c>
      <c r="K61" s="12">
        <v>0</v>
      </c>
      <c r="L61" s="12">
        <f>SUM(L53:L60)</f>
        <v>37078104.22</v>
      </c>
      <c r="M61" s="12">
        <v>0</v>
      </c>
      <c r="N61" s="12">
        <v>0</v>
      </c>
    </row>
    <row r="62" spans="1:14" ht="22.5">
      <c r="A62" s="10" t="s">
        <v>26</v>
      </c>
      <c r="B62" s="32" t="s">
        <v>27</v>
      </c>
      <c r="C62" s="42">
        <v>0</v>
      </c>
      <c r="D62" s="42"/>
      <c r="E62" s="12">
        <v>0</v>
      </c>
      <c r="F62" s="12">
        <v>100000</v>
      </c>
      <c r="G62" s="12">
        <v>0</v>
      </c>
      <c r="H62" s="12">
        <v>0</v>
      </c>
      <c r="I62" s="12">
        <v>50000</v>
      </c>
      <c r="J62" s="12">
        <v>0</v>
      </c>
      <c r="K62" s="12">
        <v>0</v>
      </c>
      <c r="L62" s="12">
        <v>560500</v>
      </c>
      <c r="M62" s="12">
        <v>0</v>
      </c>
      <c r="N62" s="12">
        <v>0</v>
      </c>
    </row>
    <row r="63" spans="1:14" ht="11.25">
      <c r="A63" s="10" t="s">
        <v>28</v>
      </c>
      <c r="B63" s="32" t="s">
        <v>29</v>
      </c>
      <c r="C63" s="42">
        <v>2700000</v>
      </c>
      <c r="D63" s="42">
        <v>0</v>
      </c>
      <c r="E63" s="12">
        <v>0</v>
      </c>
      <c r="F63" s="12">
        <v>1687500</v>
      </c>
      <c r="G63" s="12">
        <v>0</v>
      </c>
      <c r="H63" s="12">
        <v>0</v>
      </c>
      <c r="I63" s="12">
        <v>33797819.41</v>
      </c>
      <c r="J63" s="12">
        <v>0</v>
      </c>
      <c r="K63" s="12">
        <v>0</v>
      </c>
      <c r="L63" s="12">
        <v>33684231.339999996</v>
      </c>
      <c r="M63" s="12">
        <v>0</v>
      </c>
      <c r="N63" s="12">
        <v>0</v>
      </c>
    </row>
    <row r="64" spans="1:14" ht="11.25">
      <c r="A64" s="10" t="s">
        <v>30</v>
      </c>
      <c r="B64" s="32" t="s">
        <v>31</v>
      </c>
      <c r="C64" s="42">
        <v>0</v>
      </c>
      <c r="D64" s="42"/>
      <c r="E64" s="12">
        <v>0</v>
      </c>
      <c r="F64" s="12">
        <v>0</v>
      </c>
      <c r="G64" s="12">
        <v>0</v>
      </c>
      <c r="H64" s="12">
        <v>0</v>
      </c>
      <c r="I64" s="12">
        <v>3350000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</row>
    <row r="65" spans="1:14" ht="11.25">
      <c r="A65" s="10" t="s">
        <v>32</v>
      </c>
      <c r="B65" s="32" t="s">
        <v>33</v>
      </c>
      <c r="C65" s="42">
        <v>0</v>
      </c>
      <c r="D65" s="42"/>
      <c r="E65" s="12">
        <v>0</v>
      </c>
      <c r="F65" s="12"/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</row>
    <row r="66" spans="1:14" ht="11.25" customHeight="1">
      <c r="A66" s="50" t="s">
        <v>34</v>
      </c>
      <c r="B66" s="61"/>
      <c r="C66" s="42">
        <f>SUM(C62:C65)</f>
        <v>2700000</v>
      </c>
      <c r="D66" s="42">
        <f>SUM(D62:D65)</f>
        <v>0</v>
      </c>
      <c r="E66" s="12">
        <v>0</v>
      </c>
      <c r="F66" s="12">
        <f>SUM(F62:F65)</f>
        <v>1787500</v>
      </c>
      <c r="G66" s="12">
        <v>0</v>
      </c>
      <c r="H66" s="12">
        <v>0</v>
      </c>
      <c r="I66" s="12">
        <f>SUM(I62:I65)</f>
        <v>37197819.41</v>
      </c>
      <c r="J66" s="12">
        <v>0</v>
      </c>
      <c r="K66" s="12">
        <v>0</v>
      </c>
      <c r="L66" s="12">
        <f>SUM(L62:L65)</f>
        <v>34244731.339999996</v>
      </c>
      <c r="M66" s="12">
        <v>0</v>
      </c>
      <c r="N66" s="12">
        <v>0</v>
      </c>
    </row>
    <row r="67" spans="1:14" ht="11.25">
      <c r="A67" s="10" t="s">
        <v>35</v>
      </c>
      <c r="B67" s="32" t="s">
        <v>36</v>
      </c>
      <c r="C67" s="42">
        <v>0</v>
      </c>
      <c r="D67" s="42"/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</row>
    <row r="68" spans="1:14" ht="11.25">
      <c r="A68" s="10" t="s">
        <v>37</v>
      </c>
      <c r="B68" s="32" t="s">
        <v>38</v>
      </c>
      <c r="C68" s="42">
        <v>0</v>
      </c>
      <c r="D68" s="42"/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</row>
    <row r="69" spans="1:14" ht="22.5">
      <c r="A69" s="10" t="s">
        <v>39</v>
      </c>
      <c r="B69" s="32" t="s">
        <v>40</v>
      </c>
      <c r="C69" s="42">
        <v>0</v>
      </c>
      <c r="D69" s="42"/>
      <c r="E69" s="12">
        <v>0</v>
      </c>
      <c r="F69" s="12">
        <v>0</v>
      </c>
      <c r="G69" s="12">
        <v>0</v>
      </c>
      <c r="H69" s="12">
        <v>0</v>
      </c>
      <c r="I69" s="12">
        <v>200000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</row>
    <row r="70" spans="1:14" ht="22.5">
      <c r="A70" s="10" t="s">
        <v>41</v>
      </c>
      <c r="B70" s="32" t="s">
        <v>42</v>
      </c>
      <c r="C70" s="42">
        <v>0</v>
      </c>
      <c r="D70" s="42"/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</row>
    <row r="71" spans="1:14" ht="11.25" customHeight="1">
      <c r="A71" s="51" t="s">
        <v>43</v>
      </c>
      <c r="B71" s="63"/>
      <c r="C71" s="42">
        <v>0</v>
      </c>
      <c r="D71" s="42">
        <f>SUM(D67:D70)</f>
        <v>0</v>
      </c>
      <c r="E71" s="12">
        <v>0</v>
      </c>
      <c r="F71" s="12">
        <v>0</v>
      </c>
      <c r="G71" s="12">
        <v>0</v>
      </c>
      <c r="H71" s="12">
        <v>0</v>
      </c>
      <c r="I71" s="12">
        <f>SUM(I67:I70)</f>
        <v>200000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</row>
    <row r="72" spans="1:14" ht="22.5">
      <c r="A72" s="10" t="s">
        <v>44</v>
      </c>
      <c r="B72" s="32" t="s">
        <v>45</v>
      </c>
      <c r="C72" s="42">
        <v>0</v>
      </c>
      <c r="D72" s="42"/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</row>
    <row r="73" spans="1:14" ht="11.25">
      <c r="A73" s="10" t="s">
        <v>46</v>
      </c>
      <c r="B73" s="32" t="s">
        <v>47</v>
      </c>
      <c r="C73" s="42">
        <v>0</v>
      </c>
      <c r="D73" s="42"/>
      <c r="E73" s="12">
        <v>0</v>
      </c>
      <c r="F73" s="12">
        <v>0</v>
      </c>
      <c r="G73" s="12">
        <v>0</v>
      </c>
      <c r="H73" s="12">
        <v>0</v>
      </c>
      <c r="I73" s="12"/>
      <c r="J73" s="12">
        <v>0</v>
      </c>
      <c r="K73" s="12">
        <v>0</v>
      </c>
      <c r="L73" s="12">
        <v>0</v>
      </c>
      <c r="M73" s="12">
        <v>0</v>
      </c>
      <c r="N73" s="12">
        <v>0</v>
      </c>
    </row>
    <row r="74" spans="1:14" ht="11.25" customHeight="1">
      <c r="A74" s="50" t="s">
        <v>48</v>
      </c>
      <c r="B74" s="61"/>
      <c r="C74" s="42">
        <v>0</v>
      </c>
      <c r="D74" s="42">
        <f>SUM(D72:D73)</f>
        <v>0</v>
      </c>
      <c r="E74" s="12">
        <v>0</v>
      </c>
      <c r="F74" s="12">
        <v>0</v>
      </c>
      <c r="G74" s="12">
        <v>0</v>
      </c>
      <c r="H74" s="12">
        <v>0</v>
      </c>
      <c r="I74" s="12">
        <f>SUM(I72:I73)</f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</row>
    <row r="75" spans="1:14" ht="22.5">
      <c r="A75" s="10" t="s">
        <v>49</v>
      </c>
      <c r="B75" s="32" t="s">
        <v>50</v>
      </c>
      <c r="C75" s="42">
        <v>0</v>
      </c>
      <c r="D75" s="42"/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</row>
    <row r="76" spans="1:14" ht="11.25" customHeight="1">
      <c r="A76" s="50" t="s">
        <v>51</v>
      </c>
      <c r="B76" s="61"/>
      <c r="C76" s="42">
        <v>0</v>
      </c>
      <c r="D76" s="42">
        <f>SUM(D75)</f>
        <v>0</v>
      </c>
      <c r="E76" s="12">
        <v>0</v>
      </c>
      <c r="F76" s="12">
        <v>0</v>
      </c>
      <c r="G76" s="12">
        <v>0</v>
      </c>
      <c r="H76" s="12">
        <v>0</v>
      </c>
      <c r="I76" s="12">
        <f>SUM(I75)</f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</row>
    <row r="77" spans="1:14" ht="11.25">
      <c r="A77" s="10" t="s">
        <v>52</v>
      </c>
      <c r="B77" s="32" t="s">
        <v>53</v>
      </c>
      <c r="C77" s="42">
        <v>0</v>
      </c>
      <c r="D77" s="42"/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</row>
    <row r="78" spans="1:14" ht="11.25">
      <c r="A78" s="10" t="s">
        <v>54</v>
      </c>
      <c r="B78" s="32" t="s">
        <v>55</v>
      </c>
      <c r="C78" s="42">
        <v>0</v>
      </c>
      <c r="D78" s="42"/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</row>
    <row r="79" spans="1:14" ht="11.25" customHeight="1">
      <c r="A79" s="50" t="s">
        <v>56</v>
      </c>
      <c r="B79" s="61"/>
      <c r="C79" s="42">
        <v>0</v>
      </c>
      <c r="D79" s="42">
        <f>SUM(D77:D78)</f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</row>
    <row r="80" spans="1:14" ht="11.25" customHeight="1">
      <c r="A80" s="70" t="s">
        <v>57</v>
      </c>
      <c r="B80" s="70"/>
      <c r="C80" s="35">
        <f aca="true" t="shared" si="1" ref="C80:N80">SUM(C61+C66+C71+C74+C76+C79)</f>
        <v>8829472.120000001</v>
      </c>
      <c r="D80" s="35">
        <f t="shared" si="1"/>
        <v>36408.08</v>
      </c>
      <c r="E80" s="35">
        <f t="shared" si="1"/>
        <v>0</v>
      </c>
      <c r="F80" s="35">
        <f t="shared" si="1"/>
        <v>9320035.370000001</v>
      </c>
      <c r="G80" s="35">
        <f t="shared" si="1"/>
        <v>0</v>
      </c>
      <c r="H80" s="35">
        <f t="shared" si="1"/>
        <v>0</v>
      </c>
      <c r="I80" s="35">
        <f t="shared" si="1"/>
        <v>43175396.11</v>
      </c>
      <c r="J80" s="35">
        <f t="shared" si="1"/>
        <v>0</v>
      </c>
      <c r="K80" s="35">
        <f t="shared" si="1"/>
        <v>0</v>
      </c>
      <c r="L80" s="35">
        <f t="shared" si="1"/>
        <v>71322835.56</v>
      </c>
      <c r="M80" s="35">
        <f t="shared" si="1"/>
        <v>0</v>
      </c>
      <c r="N80" s="35">
        <f t="shared" si="1"/>
        <v>0</v>
      </c>
    </row>
    <row r="91" spans="1:14" ht="11.25" customHeight="1">
      <c r="A91" s="54" t="s">
        <v>0</v>
      </c>
      <c r="B91" s="54"/>
      <c r="C91" s="46">
        <v>10</v>
      </c>
      <c r="D91" s="46"/>
      <c r="E91" s="46"/>
      <c r="F91" s="55">
        <v>11</v>
      </c>
      <c r="G91" s="55"/>
      <c r="H91" s="55"/>
      <c r="I91" s="46">
        <v>12</v>
      </c>
      <c r="J91" s="46"/>
      <c r="K91" s="46"/>
      <c r="L91" s="46">
        <v>13</v>
      </c>
      <c r="M91" s="46"/>
      <c r="N91" s="46"/>
    </row>
    <row r="92" spans="1:14" ht="11.25" customHeight="1">
      <c r="A92" s="54"/>
      <c r="B92" s="54"/>
      <c r="C92" s="47" t="s">
        <v>62</v>
      </c>
      <c r="D92" s="47"/>
      <c r="E92" s="47"/>
      <c r="F92" s="48" t="s">
        <v>63</v>
      </c>
      <c r="G92" s="48"/>
      <c r="H92" s="48"/>
      <c r="I92" s="47" t="s">
        <v>64</v>
      </c>
      <c r="J92" s="47"/>
      <c r="K92" s="47"/>
      <c r="L92" s="47" t="s">
        <v>65</v>
      </c>
      <c r="M92" s="47"/>
      <c r="N92" s="47"/>
    </row>
    <row r="93" spans="1:14" ht="11.25" customHeight="1">
      <c r="A93" s="54"/>
      <c r="B93" s="54"/>
      <c r="C93" s="47" t="s">
        <v>5</v>
      </c>
      <c r="D93" s="47"/>
      <c r="E93" s="47" t="s">
        <v>6</v>
      </c>
      <c r="F93" s="52" t="s">
        <v>5</v>
      </c>
      <c r="G93" s="52"/>
      <c r="H93" s="53" t="s">
        <v>6</v>
      </c>
      <c r="I93" s="47" t="s">
        <v>5</v>
      </c>
      <c r="J93" s="47"/>
      <c r="K93" s="47" t="s">
        <v>6</v>
      </c>
      <c r="L93" s="47" t="s">
        <v>5</v>
      </c>
      <c r="M93" s="47"/>
      <c r="N93" s="47" t="s">
        <v>6</v>
      </c>
    </row>
    <row r="94" spans="1:14" ht="22.5">
      <c r="A94" s="54"/>
      <c r="B94" s="54"/>
      <c r="C94" s="5"/>
      <c r="D94" s="6" t="s">
        <v>7</v>
      </c>
      <c r="E94" s="47"/>
      <c r="F94" s="7"/>
      <c r="G94" s="6" t="s">
        <v>7</v>
      </c>
      <c r="H94" s="53"/>
      <c r="I94" s="5"/>
      <c r="J94" s="6" t="s">
        <v>7</v>
      </c>
      <c r="K94" s="47"/>
      <c r="L94" s="5"/>
      <c r="M94" s="6" t="s">
        <v>7</v>
      </c>
      <c r="N94" s="47"/>
    </row>
    <row r="95" spans="1:14" ht="11.25" customHeight="1">
      <c r="A95" s="49" t="s">
        <v>8</v>
      </c>
      <c r="B95" s="49"/>
      <c r="C95" s="5"/>
      <c r="D95" s="6"/>
      <c r="E95" s="9"/>
      <c r="F95" s="7"/>
      <c r="G95" s="6"/>
      <c r="H95" s="7"/>
      <c r="I95" s="5"/>
      <c r="J95" s="6"/>
      <c r="K95" s="9"/>
      <c r="L95" s="5"/>
      <c r="M95" s="6"/>
      <c r="N95" s="9"/>
    </row>
    <row r="96" spans="1:14" ht="11.25">
      <c r="A96" s="10" t="s">
        <v>9</v>
      </c>
      <c r="B96" s="11" t="s">
        <v>10</v>
      </c>
      <c r="C96" s="12">
        <v>3365383.0499999993</v>
      </c>
      <c r="D96" s="12">
        <v>0</v>
      </c>
      <c r="E96" s="12">
        <v>0</v>
      </c>
      <c r="F96" s="12">
        <v>2275510.58</v>
      </c>
      <c r="G96" s="12">
        <v>0</v>
      </c>
      <c r="H96" s="12">
        <v>0</v>
      </c>
      <c r="I96" s="12">
        <v>3637069.6399999997</v>
      </c>
      <c r="J96" s="12">
        <v>0</v>
      </c>
      <c r="K96" s="12">
        <v>0</v>
      </c>
      <c r="L96" s="12">
        <v>1883056.4</v>
      </c>
      <c r="M96" s="12">
        <v>0</v>
      </c>
      <c r="N96" s="12">
        <v>0</v>
      </c>
    </row>
    <row r="97" spans="1:14" ht="11.25">
      <c r="A97" s="10" t="s">
        <v>11</v>
      </c>
      <c r="B97" s="11" t="s">
        <v>12</v>
      </c>
      <c r="C97" s="12">
        <v>346696.89</v>
      </c>
      <c r="D97" s="12">
        <v>0</v>
      </c>
      <c r="E97" s="12">
        <v>0</v>
      </c>
      <c r="F97" s="12">
        <v>285167.60000000003</v>
      </c>
      <c r="G97" s="12">
        <v>0</v>
      </c>
      <c r="H97" s="12">
        <v>0</v>
      </c>
      <c r="I97" s="12">
        <v>345798.97</v>
      </c>
      <c r="J97" s="12">
        <v>0</v>
      </c>
      <c r="K97" s="12">
        <v>0</v>
      </c>
      <c r="L97" s="12">
        <v>194336.27</v>
      </c>
      <c r="M97" s="12">
        <v>0</v>
      </c>
      <c r="N97" s="12">
        <v>0</v>
      </c>
    </row>
    <row r="98" spans="1:14" ht="11.25">
      <c r="A98" s="10" t="s">
        <v>13</v>
      </c>
      <c r="B98" s="11" t="s">
        <v>14</v>
      </c>
      <c r="C98" s="12">
        <v>283542586.81</v>
      </c>
      <c r="D98" s="12">
        <v>0</v>
      </c>
      <c r="E98" s="12">
        <v>0</v>
      </c>
      <c r="F98" s="12">
        <v>7050000</v>
      </c>
      <c r="G98" s="12">
        <v>0</v>
      </c>
      <c r="H98" s="12">
        <v>0</v>
      </c>
      <c r="I98" s="12">
        <v>2634000</v>
      </c>
      <c r="J98" s="12">
        <v>0</v>
      </c>
      <c r="K98" s="12">
        <v>0</v>
      </c>
      <c r="L98" s="12">
        <v>311706947</v>
      </c>
      <c r="M98" s="12">
        <v>0</v>
      </c>
      <c r="N98" s="12">
        <v>0</v>
      </c>
    </row>
    <row r="99" spans="1:14" ht="11.25">
      <c r="A99" s="10" t="s">
        <v>15</v>
      </c>
      <c r="B99" s="11" t="s">
        <v>16</v>
      </c>
      <c r="C99" s="12">
        <v>248652636.57999998</v>
      </c>
      <c r="D99" s="12">
        <v>0</v>
      </c>
      <c r="E99" s="12">
        <v>0</v>
      </c>
      <c r="F99" s="12">
        <v>9280000</v>
      </c>
      <c r="G99" s="12">
        <v>0</v>
      </c>
      <c r="H99" s="12">
        <v>0</v>
      </c>
      <c r="I99" s="12">
        <v>158601730.57</v>
      </c>
      <c r="J99" s="12">
        <v>0</v>
      </c>
      <c r="K99" s="12">
        <v>0</v>
      </c>
      <c r="L99" s="12">
        <v>7931214873.4800005</v>
      </c>
      <c r="M99" s="12">
        <v>0</v>
      </c>
      <c r="N99" s="12">
        <v>0</v>
      </c>
    </row>
    <row r="100" spans="1:14" ht="11.25">
      <c r="A100" s="10" t="s">
        <v>17</v>
      </c>
      <c r="B100" s="11" t="s">
        <v>18</v>
      </c>
      <c r="C100" s="12"/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17222110.81</v>
      </c>
      <c r="M100" s="12">
        <v>0</v>
      </c>
      <c r="N100" s="12">
        <v>0</v>
      </c>
    </row>
    <row r="101" spans="1:14" ht="11.25">
      <c r="A101" s="10" t="s">
        <v>19</v>
      </c>
      <c r="B101" s="11" t="s">
        <v>20</v>
      </c>
      <c r="C101" s="12"/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/>
      <c r="M101" s="12">
        <v>0</v>
      </c>
      <c r="N101" s="12">
        <v>0</v>
      </c>
    </row>
    <row r="102" spans="1:14" ht="22.5">
      <c r="A102" s="10" t="s">
        <v>21</v>
      </c>
      <c r="B102" s="11" t="s">
        <v>22</v>
      </c>
      <c r="C102" s="12"/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4000</v>
      </c>
      <c r="M102" s="12">
        <v>0</v>
      </c>
      <c r="N102" s="12">
        <v>0</v>
      </c>
    </row>
    <row r="103" spans="1:14" ht="11.25">
      <c r="A103" s="10" t="s">
        <v>23</v>
      </c>
      <c r="B103" s="11" t="s">
        <v>24</v>
      </c>
      <c r="C103" s="12"/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</row>
    <row r="104" spans="1:14" ht="11.25" customHeight="1">
      <c r="A104" s="50" t="s">
        <v>25</v>
      </c>
      <c r="B104" s="50"/>
      <c r="C104" s="12">
        <f>SUM(C96:C103)</f>
        <v>535907303.33</v>
      </c>
      <c r="D104" s="12">
        <v>0</v>
      </c>
      <c r="E104" s="12">
        <v>0</v>
      </c>
      <c r="F104" s="12">
        <f>SUM(F96:F103)</f>
        <v>18890678.18</v>
      </c>
      <c r="G104" s="12">
        <v>0</v>
      </c>
      <c r="H104" s="12">
        <v>0</v>
      </c>
      <c r="I104" s="12">
        <f>SUM(I96:I103)</f>
        <v>165218599.18</v>
      </c>
      <c r="J104" s="12">
        <v>0</v>
      </c>
      <c r="K104" s="12">
        <v>0</v>
      </c>
      <c r="L104" s="12">
        <f>SUM(L96:L103)</f>
        <v>8262225323.960001</v>
      </c>
      <c r="M104" s="12">
        <v>0</v>
      </c>
      <c r="N104" s="12">
        <v>0</v>
      </c>
    </row>
    <row r="105" spans="1:14" ht="22.5">
      <c r="A105" s="10" t="s">
        <v>26</v>
      </c>
      <c r="B105" s="11" t="s">
        <v>27</v>
      </c>
      <c r="C105" s="12">
        <v>850000</v>
      </c>
      <c r="D105" s="12">
        <v>0</v>
      </c>
      <c r="E105" s="12">
        <v>0</v>
      </c>
      <c r="F105" s="12">
        <v>2725000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300000</v>
      </c>
      <c r="M105" s="12">
        <v>0</v>
      </c>
      <c r="N105" s="12">
        <v>0</v>
      </c>
    </row>
    <row r="106" spans="1:14" ht="11.25">
      <c r="A106" s="10" t="s">
        <v>28</v>
      </c>
      <c r="B106" s="11" t="s">
        <v>29</v>
      </c>
      <c r="C106" s="12">
        <v>46179656.9</v>
      </c>
      <c r="D106" s="12">
        <v>0</v>
      </c>
      <c r="E106" s="12">
        <v>0</v>
      </c>
      <c r="F106" s="12">
        <v>4700000</v>
      </c>
      <c r="G106" s="12">
        <v>0</v>
      </c>
      <c r="H106" s="12">
        <v>0</v>
      </c>
      <c r="I106" s="12">
        <v>100000</v>
      </c>
      <c r="J106" s="12">
        <v>0</v>
      </c>
      <c r="K106" s="12">
        <v>0</v>
      </c>
      <c r="L106" s="12">
        <v>30500000</v>
      </c>
      <c r="M106" s="12">
        <v>0</v>
      </c>
      <c r="N106" s="12">
        <v>0</v>
      </c>
    </row>
    <row r="107" spans="1:14" ht="11.25">
      <c r="A107" s="10" t="s">
        <v>30</v>
      </c>
      <c r="B107" s="11" t="s">
        <v>31</v>
      </c>
      <c r="C107" s="12">
        <v>567337.98</v>
      </c>
      <c r="D107" s="12">
        <v>0</v>
      </c>
      <c r="E107" s="12">
        <v>0</v>
      </c>
      <c r="F107" s="12">
        <v>1000000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</row>
    <row r="108" spans="1:14" ht="11.25">
      <c r="A108" s="10" t="s">
        <v>32</v>
      </c>
      <c r="B108" s="11" t="s">
        <v>33</v>
      </c>
      <c r="C108" s="12"/>
      <c r="D108" s="12">
        <v>0</v>
      </c>
      <c r="E108" s="12">
        <v>0</v>
      </c>
      <c r="F108" s="12"/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</row>
    <row r="109" spans="1:14" ht="11.25" customHeight="1">
      <c r="A109" s="50" t="s">
        <v>34</v>
      </c>
      <c r="B109" s="50"/>
      <c r="C109" s="12">
        <f>SUM(C105:C108)</f>
        <v>47596994.879999995</v>
      </c>
      <c r="D109" s="12">
        <v>0</v>
      </c>
      <c r="E109" s="12">
        <v>0</v>
      </c>
      <c r="F109" s="12">
        <f>SUM(F105:F108)</f>
        <v>8425000</v>
      </c>
      <c r="G109" s="12">
        <v>0</v>
      </c>
      <c r="H109" s="12">
        <v>0</v>
      </c>
      <c r="I109" s="12">
        <f>SUM(I105:I108)</f>
        <v>100000</v>
      </c>
      <c r="J109" s="12">
        <v>0</v>
      </c>
      <c r="K109" s="12">
        <v>0</v>
      </c>
      <c r="L109" s="12">
        <f>SUM(L105:L108)</f>
        <v>30800000</v>
      </c>
      <c r="M109" s="12">
        <v>0</v>
      </c>
      <c r="N109" s="12">
        <v>0</v>
      </c>
    </row>
    <row r="110" spans="1:14" ht="11.25">
      <c r="A110" s="10" t="s">
        <v>35</v>
      </c>
      <c r="B110" s="11" t="s">
        <v>36</v>
      </c>
      <c r="C110" s="12"/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</row>
    <row r="111" spans="1:14" ht="11.25">
      <c r="A111" s="10" t="s">
        <v>37</v>
      </c>
      <c r="B111" s="11" t="s">
        <v>38</v>
      </c>
      <c r="C111" s="12"/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</row>
    <row r="112" spans="1:14" ht="22.5">
      <c r="A112" s="10" t="s">
        <v>39</v>
      </c>
      <c r="B112" s="11" t="s">
        <v>40</v>
      </c>
      <c r="C112" s="12">
        <v>500000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</row>
    <row r="113" spans="1:14" ht="22.5">
      <c r="A113" s="10" t="s">
        <v>41</v>
      </c>
      <c r="B113" s="11" t="s">
        <v>42</v>
      </c>
      <c r="C113" s="12"/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</row>
    <row r="114" spans="1:14" ht="11.25" customHeight="1">
      <c r="A114" s="51" t="s">
        <v>43</v>
      </c>
      <c r="B114" s="51"/>
      <c r="C114" s="12">
        <f>SUM(C110:C113)</f>
        <v>500000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</row>
    <row r="115" spans="1:14" ht="22.5">
      <c r="A115" s="10" t="s">
        <v>44</v>
      </c>
      <c r="B115" s="11" t="s">
        <v>45</v>
      </c>
      <c r="C115" s="12"/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23247664.57</v>
      </c>
      <c r="M115" s="12">
        <v>0</v>
      </c>
      <c r="N115" s="12">
        <v>0</v>
      </c>
    </row>
    <row r="116" spans="1:14" ht="11.25">
      <c r="A116" s="10" t="s">
        <v>46</v>
      </c>
      <c r="B116" s="11" t="s">
        <v>47</v>
      </c>
      <c r="C116" s="12"/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/>
      <c r="M116" s="12">
        <v>0</v>
      </c>
      <c r="N116" s="12">
        <v>0</v>
      </c>
    </row>
    <row r="117" spans="1:14" ht="11.25" customHeight="1">
      <c r="A117" s="50" t="s">
        <v>48</v>
      </c>
      <c r="B117" s="50"/>
      <c r="C117" s="12">
        <f>SUM(C115:C116)</f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f>SUM(L115:L116)</f>
        <v>23247664.57</v>
      </c>
      <c r="M117" s="12">
        <v>0</v>
      </c>
      <c r="N117" s="12">
        <v>0</v>
      </c>
    </row>
    <row r="118" spans="1:14" ht="22.5">
      <c r="A118" s="10" t="s">
        <v>49</v>
      </c>
      <c r="B118" s="11" t="s">
        <v>50</v>
      </c>
      <c r="C118" s="12"/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</row>
    <row r="119" spans="1:14" ht="11.25" customHeight="1">
      <c r="A119" s="50" t="s">
        <v>51</v>
      </c>
      <c r="B119" s="50"/>
      <c r="C119" s="12">
        <f>SUM(C118)</f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</row>
    <row r="120" spans="1:14" ht="11.25">
      <c r="A120" s="10" t="s">
        <v>52</v>
      </c>
      <c r="B120" s="11" t="s">
        <v>53</v>
      </c>
      <c r="C120" s="12"/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/>
      <c r="M120" s="12">
        <v>0</v>
      </c>
      <c r="N120" s="12">
        <v>0</v>
      </c>
    </row>
    <row r="121" spans="1:14" ht="11.25">
      <c r="A121" s="10" t="s">
        <v>54</v>
      </c>
      <c r="B121" s="11" t="s">
        <v>55</v>
      </c>
      <c r="C121" s="12"/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/>
      <c r="M121" s="12">
        <v>0</v>
      </c>
      <c r="N121" s="12">
        <v>0</v>
      </c>
    </row>
    <row r="122" spans="1:14" ht="11.25" customHeight="1">
      <c r="A122" s="50" t="s">
        <v>56</v>
      </c>
      <c r="B122" s="50"/>
      <c r="C122" s="12">
        <f>SUM(C120:C121)</f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f>SUM(I120:I121)</f>
        <v>0</v>
      </c>
      <c r="J122" s="12">
        <v>0</v>
      </c>
      <c r="K122" s="12">
        <v>0</v>
      </c>
      <c r="L122" s="12">
        <f>SUM(L120:L121)</f>
        <v>0</v>
      </c>
      <c r="M122" s="12">
        <v>0</v>
      </c>
      <c r="N122" s="12">
        <v>0</v>
      </c>
    </row>
    <row r="123" spans="1:14" ht="11.25" customHeight="1">
      <c r="A123" s="70" t="s">
        <v>57</v>
      </c>
      <c r="B123" s="70"/>
      <c r="C123" s="35">
        <f aca="true" t="shared" si="2" ref="C123:N123">SUM(C104+C109+C114+C117+C119+C122)</f>
        <v>584004298.21</v>
      </c>
      <c r="D123" s="35">
        <f t="shared" si="2"/>
        <v>0</v>
      </c>
      <c r="E123" s="35">
        <f t="shared" si="2"/>
        <v>0</v>
      </c>
      <c r="F123" s="35">
        <f t="shared" si="2"/>
        <v>27315678.18</v>
      </c>
      <c r="G123" s="35">
        <f t="shared" si="2"/>
        <v>0</v>
      </c>
      <c r="H123" s="35">
        <f t="shared" si="2"/>
        <v>0</v>
      </c>
      <c r="I123" s="35">
        <f t="shared" si="2"/>
        <v>165318599.18</v>
      </c>
      <c r="J123" s="35">
        <f t="shared" si="2"/>
        <v>0</v>
      </c>
      <c r="K123" s="35">
        <f t="shared" si="2"/>
        <v>0</v>
      </c>
      <c r="L123" s="35">
        <f t="shared" si="2"/>
        <v>8316272988.530001</v>
      </c>
      <c r="M123" s="35">
        <f t="shared" si="2"/>
        <v>0</v>
      </c>
      <c r="N123" s="35">
        <f t="shared" si="2"/>
        <v>0</v>
      </c>
    </row>
    <row r="134" spans="1:14" ht="11.25" customHeight="1">
      <c r="A134" s="54" t="s">
        <v>0</v>
      </c>
      <c r="B134" s="54"/>
      <c r="C134" s="46">
        <v>14</v>
      </c>
      <c r="D134" s="46"/>
      <c r="E134" s="46"/>
      <c r="F134" s="55">
        <v>15</v>
      </c>
      <c r="G134" s="55"/>
      <c r="H134" s="55"/>
      <c r="I134" s="46">
        <v>16</v>
      </c>
      <c r="J134" s="46"/>
      <c r="K134" s="46"/>
      <c r="L134" s="46">
        <v>17</v>
      </c>
      <c r="M134" s="46"/>
      <c r="N134" s="46"/>
    </row>
    <row r="135" spans="1:14" ht="11.25" customHeight="1">
      <c r="A135" s="54"/>
      <c r="B135" s="54"/>
      <c r="C135" s="47" t="s">
        <v>66</v>
      </c>
      <c r="D135" s="47"/>
      <c r="E135" s="47"/>
      <c r="F135" s="48" t="s">
        <v>67</v>
      </c>
      <c r="G135" s="48"/>
      <c r="H135" s="48"/>
      <c r="I135" s="47" t="s">
        <v>68</v>
      </c>
      <c r="J135" s="47"/>
      <c r="K135" s="47"/>
      <c r="L135" s="47" t="s">
        <v>69</v>
      </c>
      <c r="M135" s="47"/>
      <c r="N135" s="47"/>
    </row>
    <row r="136" spans="1:14" ht="11.25" customHeight="1">
      <c r="A136" s="54"/>
      <c r="B136" s="54"/>
      <c r="C136" s="47" t="s">
        <v>5</v>
      </c>
      <c r="D136" s="47"/>
      <c r="E136" s="47" t="s">
        <v>6</v>
      </c>
      <c r="F136" s="52" t="s">
        <v>5</v>
      </c>
      <c r="G136" s="52"/>
      <c r="H136" s="53" t="s">
        <v>6</v>
      </c>
      <c r="I136" s="47" t="s">
        <v>5</v>
      </c>
      <c r="J136" s="47"/>
      <c r="K136" s="47" t="s">
        <v>6</v>
      </c>
      <c r="L136" s="47" t="s">
        <v>5</v>
      </c>
      <c r="M136" s="47"/>
      <c r="N136" s="47" t="s">
        <v>6</v>
      </c>
    </row>
    <row r="137" spans="1:14" ht="22.5">
      <c r="A137" s="54"/>
      <c r="B137" s="54"/>
      <c r="C137" s="5"/>
      <c r="D137" s="6" t="s">
        <v>7</v>
      </c>
      <c r="E137" s="47"/>
      <c r="F137" s="7"/>
      <c r="G137" s="6" t="s">
        <v>7</v>
      </c>
      <c r="H137" s="53"/>
      <c r="I137" s="5"/>
      <c r="J137" s="6" t="s">
        <v>7</v>
      </c>
      <c r="K137" s="47"/>
      <c r="L137" s="5"/>
      <c r="M137" s="6" t="s">
        <v>7</v>
      </c>
      <c r="N137" s="47"/>
    </row>
    <row r="138" spans="1:14" ht="11.25" customHeight="1">
      <c r="A138" s="49" t="s">
        <v>8</v>
      </c>
      <c r="B138" s="49"/>
      <c r="C138" s="5"/>
      <c r="D138" s="6"/>
      <c r="E138" s="9"/>
      <c r="F138" s="7"/>
      <c r="G138" s="6"/>
      <c r="H138" s="7"/>
      <c r="I138" s="5"/>
      <c r="J138" s="6"/>
      <c r="K138" s="9"/>
      <c r="L138" s="5"/>
      <c r="M138" s="6"/>
      <c r="N138" s="9"/>
    </row>
    <row r="139" spans="1:14" ht="11.25">
      <c r="A139" s="10" t="s">
        <v>9</v>
      </c>
      <c r="B139" s="11" t="s">
        <v>10</v>
      </c>
      <c r="C139" s="12">
        <v>2818674.8899999997</v>
      </c>
      <c r="D139" s="12">
        <v>0</v>
      </c>
      <c r="E139" s="12">
        <v>0</v>
      </c>
      <c r="F139" s="12">
        <v>15359041.130000003</v>
      </c>
      <c r="G139" s="12">
        <v>0</v>
      </c>
      <c r="H139" s="12">
        <v>0</v>
      </c>
      <c r="I139" s="12">
        <v>8218476.510000001</v>
      </c>
      <c r="J139" s="12">
        <v>0</v>
      </c>
      <c r="K139" s="12">
        <v>0</v>
      </c>
      <c r="L139" s="12">
        <v>1471274.75</v>
      </c>
      <c r="M139" s="12">
        <v>0</v>
      </c>
      <c r="N139" s="12">
        <v>0</v>
      </c>
    </row>
    <row r="140" spans="1:14" ht="11.25">
      <c r="A140" s="10" t="s">
        <v>11</v>
      </c>
      <c r="B140" s="11" t="s">
        <v>12</v>
      </c>
      <c r="C140" s="12">
        <v>265809.46</v>
      </c>
      <c r="D140" s="12">
        <v>0</v>
      </c>
      <c r="E140" s="12">
        <v>0</v>
      </c>
      <c r="F140" s="12">
        <v>1073296.8599999999</v>
      </c>
      <c r="G140" s="12">
        <v>0</v>
      </c>
      <c r="H140" s="12">
        <v>0</v>
      </c>
      <c r="I140" s="12">
        <v>1207655.84</v>
      </c>
      <c r="J140" s="12">
        <v>0</v>
      </c>
      <c r="K140" s="12">
        <v>0</v>
      </c>
      <c r="L140" s="12">
        <v>153621.37</v>
      </c>
      <c r="M140" s="12">
        <v>0</v>
      </c>
      <c r="N140" s="12">
        <v>0</v>
      </c>
    </row>
    <row r="141" spans="1:14" ht="11.25">
      <c r="A141" s="10" t="s">
        <v>13</v>
      </c>
      <c r="B141" s="11" t="s">
        <v>14</v>
      </c>
      <c r="C141" s="12">
        <v>9773956.259999998</v>
      </c>
      <c r="D141" s="12">
        <v>0</v>
      </c>
      <c r="E141" s="12">
        <v>0</v>
      </c>
      <c r="F141" s="12">
        <v>2043372.12</v>
      </c>
      <c r="G141" s="12">
        <v>0</v>
      </c>
      <c r="H141" s="12">
        <v>0</v>
      </c>
      <c r="I141" s="12">
        <v>9092520.600000001</v>
      </c>
      <c r="J141" s="12">
        <v>0</v>
      </c>
      <c r="K141" s="12">
        <v>0</v>
      </c>
      <c r="L141" s="12">
        <v>464952.36</v>
      </c>
      <c r="M141" s="12">
        <v>0</v>
      </c>
      <c r="N141" s="12">
        <v>0</v>
      </c>
    </row>
    <row r="142" spans="1:14" ht="11.25">
      <c r="A142" s="10" t="s">
        <v>15</v>
      </c>
      <c r="B142" s="11" t="s">
        <v>16</v>
      </c>
      <c r="C142" s="12">
        <v>3160000</v>
      </c>
      <c r="D142" s="12">
        <v>0</v>
      </c>
      <c r="E142" s="12">
        <v>0</v>
      </c>
      <c r="F142" s="12">
        <v>30915609.46</v>
      </c>
      <c r="G142" s="12">
        <v>0</v>
      </c>
      <c r="H142" s="12">
        <v>0</v>
      </c>
      <c r="I142" s="12">
        <v>55022000</v>
      </c>
      <c r="J142" s="12">
        <v>0</v>
      </c>
      <c r="K142" s="12">
        <v>0</v>
      </c>
      <c r="L142" s="12">
        <v>1022500</v>
      </c>
      <c r="M142" s="12">
        <v>0</v>
      </c>
      <c r="N142" s="12">
        <v>0</v>
      </c>
    </row>
    <row r="143" spans="1:14" ht="11.25">
      <c r="A143" s="10" t="s">
        <v>17</v>
      </c>
      <c r="B143" s="11" t="s">
        <v>18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/>
      <c r="M143" s="12">
        <v>0</v>
      </c>
      <c r="N143" s="12">
        <v>0</v>
      </c>
    </row>
    <row r="144" spans="1:14" ht="11.25">
      <c r="A144" s="10" t="s">
        <v>19</v>
      </c>
      <c r="B144" s="11" t="s">
        <v>20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/>
      <c r="M144" s="12">
        <v>0</v>
      </c>
      <c r="N144" s="12">
        <v>0</v>
      </c>
    </row>
    <row r="145" spans="1:14" ht="22.5">
      <c r="A145" s="10" t="s">
        <v>21</v>
      </c>
      <c r="B145" s="11" t="s">
        <v>22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22000</v>
      </c>
      <c r="M145" s="12">
        <v>0</v>
      </c>
      <c r="N145" s="12">
        <v>0</v>
      </c>
    </row>
    <row r="146" spans="1:14" ht="11.25">
      <c r="A146" s="10" t="s">
        <v>23</v>
      </c>
      <c r="B146" s="11" t="s">
        <v>24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1322600</v>
      </c>
      <c r="J146" s="12">
        <v>0</v>
      </c>
      <c r="K146" s="12">
        <v>0</v>
      </c>
      <c r="L146" s="12"/>
      <c r="M146" s="12">
        <v>0</v>
      </c>
      <c r="N146" s="12">
        <v>0</v>
      </c>
    </row>
    <row r="147" spans="1:14" ht="11.25" customHeight="1">
      <c r="A147" s="50" t="s">
        <v>25</v>
      </c>
      <c r="B147" s="50"/>
      <c r="C147" s="12">
        <f>SUM(C139:C146)</f>
        <v>16018440.609999998</v>
      </c>
      <c r="D147" s="12">
        <v>0</v>
      </c>
      <c r="E147" s="12">
        <v>0</v>
      </c>
      <c r="F147" s="12">
        <f>SUM(F139:F146)</f>
        <v>49391319.57000001</v>
      </c>
      <c r="G147" s="12">
        <v>0</v>
      </c>
      <c r="H147" s="12">
        <v>0</v>
      </c>
      <c r="I147" s="12">
        <f>SUM(I139:I146)</f>
        <v>74863252.95</v>
      </c>
      <c r="J147" s="12">
        <v>0</v>
      </c>
      <c r="K147" s="12">
        <v>0</v>
      </c>
      <c r="L147" s="12">
        <f>SUM(L139:L146)</f>
        <v>3134348.48</v>
      </c>
      <c r="M147" s="12">
        <v>0</v>
      </c>
      <c r="N147" s="12">
        <v>0</v>
      </c>
    </row>
    <row r="148" spans="1:14" ht="22.5">
      <c r="A148" s="10" t="s">
        <v>26</v>
      </c>
      <c r="B148" s="11" t="s">
        <v>27</v>
      </c>
      <c r="C148" s="12">
        <v>3511208.07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1512000</v>
      </c>
      <c r="J148" s="12">
        <v>0</v>
      </c>
      <c r="K148" s="12">
        <v>0</v>
      </c>
      <c r="L148" s="12">
        <v>6000</v>
      </c>
      <c r="M148" s="12">
        <v>0</v>
      </c>
      <c r="N148" s="12">
        <v>0</v>
      </c>
    </row>
    <row r="149" spans="1:14" ht="11.25">
      <c r="A149" s="10" t="s">
        <v>28</v>
      </c>
      <c r="B149" s="11" t="s">
        <v>29</v>
      </c>
      <c r="C149" s="12">
        <v>38327809.33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21940720.38</v>
      </c>
      <c r="J149" s="12">
        <v>0</v>
      </c>
      <c r="K149" s="12">
        <v>0</v>
      </c>
      <c r="L149" s="12">
        <v>3187073.92</v>
      </c>
      <c r="M149" s="12">
        <v>0</v>
      </c>
      <c r="N149" s="12">
        <v>0</v>
      </c>
    </row>
    <row r="150" spans="1:14" ht="11.25">
      <c r="A150" s="10" t="s">
        <v>30</v>
      </c>
      <c r="B150" s="11" t="s">
        <v>31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800000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</row>
    <row r="151" spans="1:14" ht="11.25">
      <c r="A151" s="10" t="s">
        <v>32</v>
      </c>
      <c r="B151" s="11" t="s">
        <v>33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/>
      <c r="J151" s="12">
        <v>0</v>
      </c>
      <c r="K151" s="12">
        <v>0</v>
      </c>
      <c r="L151" s="12"/>
      <c r="M151" s="12">
        <v>0</v>
      </c>
      <c r="N151" s="12">
        <v>0</v>
      </c>
    </row>
    <row r="152" spans="1:14" ht="11.25" customHeight="1">
      <c r="A152" s="50" t="s">
        <v>34</v>
      </c>
      <c r="B152" s="50"/>
      <c r="C152" s="12">
        <f>SUM(C148:C151)</f>
        <v>41839017.4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f>SUM(I148:I151)</f>
        <v>24252720.38</v>
      </c>
      <c r="J152" s="12">
        <v>0</v>
      </c>
      <c r="K152" s="12">
        <v>0</v>
      </c>
      <c r="L152" s="12">
        <f>SUM(L148:L151)</f>
        <v>3193073.92</v>
      </c>
      <c r="M152" s="12">
        <v>0</v>
      </c>
      <c r="N152" s="12">
        <v>0</v>
      </c>
    </row>
    <row r="153" spans="1:14" ht="11.25">
      <c r="A153" s="10" t="s">
        <v>35</v>
      </c>
      <c r="B153" s="11" t="s">
        <v>36</v>
      </c>
      <c r="C153" s="12"/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/>
      <c r="M153" s="12">
        <v>0</v>
      </c>
      <c r="N153" s="12">
        <v>0</v>
      </c>
    </row>
    <row r="154" spans="1:14" ht="11.25">
      <c r="A154" s="10" t="s">
        <v>37</v>
      </c>
      <c r="B154" s="11" t="s">
        <v>38</v>
      </c>
      <c r="C154" s="12">
        <v>5200000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/>
      <c r="M154" s="12">
        <v>0</v>
      </c>
      <c r="N154" s="12">
        <v>0</v>
      </c>
    </row>
    <row r="155" spans="1:14" ht="22.5">
      <c r="A155" s="10" t="s">
        <v>39</v>
      </c>
      <c r="B155" s="11" t="s">
        <v>40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/>
      <c r="M155" s="12">
        <v>0</v>
      </c>
      <c r="N155" s="12">
        <v>0</v>
      </c>
    </row>
    <row r="156" spans="1:14" ht="22.5">
      <c r="A156" s="10" t="s">
        <v>41</v>
      </c>
      <c r="B156" s="11" t="s">
        <v>42</v>
      </c>
      <c r="C156" s="12">
        <v>80000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/>
      <c r="M156" s="12">
        <v>0</v>
      </c>
      <c r="N156" s="12">
        <v>0</v>
      </c>
    </row>
    <row r="157" spans="1:14" ht="11.25" customHeight="1">
      <c r="A157" s="51" t="s">
        <v>43</v>
      </c>
      <c r="B157" s="51"/>
      <c r="C157" s="12">
        <f>SUM(C153:C156)</f>
        <v>5280000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f>SUM(L153:L156)</f>
        <v>0</v>
      </c>
      <c r="M157" s="12">
        <v>0</v>
      </c>
      <c r="N157" s="12">
        <v>0</v>
      </c>
    </row>
    <row r="158" spans="1:14" ht="22.5">
      <c r="A158" s="10" t="s">
        <v>44</v>
      </c>
      <c r="B158" s="11" t="s">
        <v>45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/>
      <c r="M158" s="12">
        <v>0</v>
      </c>
      <c r="N158" s="12">
        <v>0</v>
      </c>
    </row>
    <row r="159" spans="1:14" ht="11.25">
      <c r="A159" s="10" t="s">
        <v>46</v>
      </c>
      <c r="B159" s="11" t="s">
        <v>47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/>
      <c r="M159" s="12">
        <v>0</v>
      </c>
      <c r="N159" s="12">
        <v>0</v>
      </c>
    </row>
    <row r="160" spans="1:14" ht="11.25" customHeight="1">
      <c r="A160" s="50" t="s">
        <v>48</v>
      </c>
      <c r="B160" s="50"/>
      <c r="C160" s="12">
        <v>0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f>SUM(L158:L159)</f>
        <v>0</v>
      </c>
      <c r="M160" s="12">
        <v>0</v>
      </c>
      <c r="N160" s="12">
        <v>0</v>
      </c>
    </row>
    <row r="161" spans="1:14" ht="22.5">
      <c r="A161" s="10" t="s">
        <v>49</v>
      </c>
      <c r="B161" s="11" t="s">
        <v>50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/>
      <c r="M161" s="12">
        <v>0</v>
      </c>
      <c r="N161" s="12">
        <v>0</v>
      </c>
    </row>
    <row r="162" spans="1:14" ht="11.25" customHeight="1">
      <c r="A162" s="50" t="s">
        <v>51</v>
      </c>
      <c r="B162" s="50"/>
      <c r="C162" s="12"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f>SUM(L161)</f>
        <v>0</v>
      </c>
      <c r="M162" s="12">
        <v>0</v>
      </c>
      <c r="N162" s="12">
        <v>0</v>
      </c>
    </row>
    <row r="163" spans="1:14" ht="11.25">
      <c r="A163" s="10" t="s">
        <v>52</v>
      </c>
      <c r="B163" s="11" t="s">
        <v>53</v>
      </c>
      <c r="C163" s="12"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/>
      <c r="M163" s="12">
        <v>0</v>
      </c>
      <c r="N163" s="12">
        <v>0</v>
      </c>
    </row>
    <row r="164" spans="1:14" ht="11.25">
      <c r="A164" s="10" t="s">
        <v>54</v>
      </c>
      <c r="B164" s="11" t="s">
        <v>55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/>
      <c r="M164" s="12">
        <v>0</v>
      </c>
      <c r="N164" s="12">
        <v>0</v>
      </c>
    </row>
    <row r="165" spans="1:14" ht="11.25" customHeight="1">
      <c r="A165" s="50" t="s">
        <v>56</v>
      </c>
      <c r="B165" s="50"/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f>SUM(L163:L164)</f>
        <v>0</v>
      </c>
      <c r="M165" s="12">
        <v>0</v>
      </c>
      <c r="N165" s="12">
        <v>0</v>
      </c>
    </row>
    <row r="166" spans="1:14" ht="11.25" customHeight="1">
      <c r="A166" s="70" t="s">
        <v>57</v>
      </c>
      <c r="B166" s="70"/>
      <c r="C166" s="35">
        <f aca="true" t="shared" si="3" ref="C166:N166">SUM(C147+C152+C157+C160+C162+C165)</f>
        <v>63137458.01</v>
      </c>
      <c r="D166" s="35">
        <f t="shared" si="3"/>
        <v>0</v>
      </c>
      <c r="E166" s="35">
        <f t="shared" si="3"/>
        <v>0</v>
      </c>
      <c r="F166" s="35">
        <f t="shared" si="3"/>
        <v>49391319.57000001</v>
      </c>
      <c r="G166" s="35">
        <f t="shared" si="3"/>
        <v>0</v>
      </c>
      <c r="H166" s="35">
        <f t="shared" si="3"/>
        <v>0</v>
      </c>
      <c r="I166" s="35">
        <f t="shared" si="3"/>
        <v>99115973.33</v>
      </c>
      <c r="J166" s="35">
        <f t="shared" si="3"/>
        <v>0</v>
      </c>
      <c r="K166" s="35">
        <f t="shared" si="3"/>
        <v>0</v>
      </c>
      <c r="L166" s="35">
        <f t="shared" si="3"/>
        <v>6327422.4</v>
      </c>
      <c r="M166" s="35">
        <f t="shared" si="3"/>
        <v>0</v>
      </c>
      <c r="N166" s="35">
        <f t="shared" si="3"/>
        <v>0</v>
      </c>
    </row>
    <row r="177" spans="1:14" ht="11.25" customHeight="1">
      <c r="A177" s="54" t="s">
        <v>0</v>
      </c>
      <c r="B177" s="54"/>
      <c r="C177" s="46">
        <v>18</v>
      </c>
      <c r="D177" s="46"/>
      <c r="E177" s="46"/>
      <c r="F177" s="55">
        <v>19</v>
      </c>
      <c r="G177" s="55"/>
      <c r="H177" s="55"/>
      <c r="I177" s="46">
        <v>20</v>
      </c>
      <c r="J177" s="46"/>
      <c r="K177" s="46"/>
      <c r="L177" s="46">
        <v>50</v>
      </c>
      <c r="M177" s="46"/>
      <c r="N177" s="46"/>
    </row>
    <row r="178" spans="1:14" ht="11.25" customHeight="1">
      <c r="A178" s="54"/>
      <c r="B178" s="54"/>
      <c r="C178" s="47" t="s">
        <v>70</v>
      </c>
      <c r="D178" s="47"/>
      <c r="E178" s="47"/>
      <c r="F178" s="48" t="s">
        <v>71</v>
      </c>
      <c r="G178" s="48"/>
      <c r="H178" s="62"/>
      <c r="I178" s="47" t="s">
        <v>72</v>
      </c>
      <c r="J178" s="47"/>
      <c r="K178" s="47"/>
      <c r="L178" s="47" t="s">
        <v>73</v>
      </c>
      <c r="M178" s="47"/>
      <c r="N178" s="47"/>
    </row>
    <row r="179" spans="1:14" ht="11.25" customHeight="1">
      <c r="A179" s="54"/>
      <c r="B179" s="54"/>
      <c r="C179" s="47" t="s">
        <v>5</v>
      </c>
      <c r="D179" s="47"/>
      <c r="E179" s="47" t="s">
        <v>6</v>
      </c>
      <c r="F179" s="52" t="s">
        <v>5</v>
      </c>
      <c r="G179" s="48"/>
      <c r="H179" s="59" t="s">
        <v>6</v>
      </c>
      <c r="I179" s="52" t="s">
        <v>5</v>
      </c>
      <c r="J179" s="47"/>
      <c r="K179" s="47" t="s">
        <v>6</v>
      </c>
      <c r="L179" s="47" t="s">
        <v>5</v>
      </c>
      <c r="M179" s="47"/>
      <c r="N179" s="47" t="s">
        <v>6</v>
      </c>
    </row>
    <row r="180" spans="1:14" ht="22.5">
      <c r="A180" s="54"/>
      <c r="B180" s="54"/>
      <c r="C180" s="5"/>
      <c r="D180" s="6" t="s">
        <v>7</v>
      </c>
      <c r="E180" s="47"/>
      <c r="F180" s="7"/>
      <c r="G180" s="5" t="s">
        <v>7</v>
      </c>
      <c r="H180" s="60"/>
      <c r="I180" s="7"/>
      <c r="J180" s="6" t="s">
        <v>7</v>
      </c>
      <c r="K180" s="47"/>
      <c r="L180" s="5"/>
      <c r="M180" s="6" t="s">
        <v>7</v>
      </c>
      <c r="N180" s="47"/>
    </row>
    <row r="181" spans="1:14" ht="11.25" customHeight="1">
      <c r="A181" s="49" t="s">
        <v>8</v>
      </c>
      <c r="B181" s="49"/>
      <c r="C181" s="5"/>
      <c r="D181" s="6"/>
      <c r="E181" s="9"/>
      <c r="F181" s="7"/>
      <c r="G181" s="5"/>
      <c r="H181" s="36"/>
      <c r="I181" s="7"/>
      <c r="J181" s="6"/>
      <c r="K181" s="9"/>
      <c r="L181" s="5"/>
      <c r="M181" s="6"/>
      <c r="N181" s="9"/>
    </row>
    <row r="182" spans="1:14" ht="11.25">
      <c r="A182" s="10" t="s">
        <v>9</v>
      </c>
      <c r="B182" s="11" t="s">
        <v>10</v>
      </c>
      <c r="C182" s="12">
        <v>227338.97</v>
      </c>
      <c r="D182" s="12">
        <v>0</v>
      </c>
      <c r="E182" s="12">
        <v>0</v>
      </c>
      <c r="F182" s="12">
        <v>1442804.2000000002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</row>
    <row r="183" spans="1:14" ht="11.25">
      <c r="A183" s="10" t="s">
        <v>11</v>
      </c>
      <c r="B183" s="11" t="s">
        <v>12</v>
      </c>
      <c r="C183" s="12">
        <v>19052.06</v>
      </c>
      <c r="D183" s="12">
        <v>0</v>
      </c>
      <c r="E183" s="12">
        <v>0</v>
      </c>
      <c r="F183" s="12">
        <v>148530.78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</row>
    <row r="184" spans="1:14" ht="11.25">
      <c r="A184" s="10" t="s">
        <v>13</v>
      </c>
      <c r="B184" s="11" t="s">
        <v>14</v>
      </c>
      <c r="C184" s="12">
        <v>0</v>
      </c>
      <c r="D184" s="12">
        <v>0</v>
      </c>
      <c r="E184" s="12">
        <v>0</v>
      </c>
      <c r="F184" s="12">
        <v>2408453.9699999997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</row>
    <row r="185" spans="1:14" ht="11.25">
      <c r="A185" s="10" t="s">
        <v>15</v>
      </c>
      <c r="B185" s="11" t="s">
        <v>16</v>
      </c>
      <c r="C185" s="12">
        <v>6640000</v>
      </c>
      <c r="D185" s="12">
        <v>0</v>
      </c>
      <c r="E185" s="12">
        <v>0</v>
      </c>
      <c r="F185" s="12">
        <v>8214661.869999999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</row>
    <row r="186" spans="1:14" ht="11.25">
      <c r="A186" s="10" t="s">
        <v>17</v>
      </c>
      <c r="B186" s="11" t="s">
        <v>18</v>
      </c>
      <c r="C186" s="12">
        <v>0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17744418.43</v>
      </c>
      <c r="M186" s="12">
        <v>0</v>
      </c>
      <c r="N186" s="12">
        <v>0</v>
      </c>
    </row>
    <row r="187" spans="1:14" ht="11.25">
      <c r="A187" s="10" t="s">
        <v>19</v>
      </c>
      <c r="B187" s="11" t="s">
        <v>20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</row>
    <row r="188" spans="1:14" ht="22.5">
      <c r="A188" s="10" t="s">
        <v>21</v>
      </c>
      <c r="B188" s="11" t="s">
        <v>22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</row>
    <row r="189" spans="1:14" ht="11.25">
      <c r="A189" s="10" t="s">
        <v>23</v>
      </c>
      <c r="B189" s="11" t="s">
        <v>24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302242229.28999996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</row>
    <row r="190" spans="1:14" ht="11.25" customHeight="1">
      <c r="A190" s="50" t="s">
        <v>25</v>
      </c>
      <c r="B190" s="50"/>
      <c r="C190" s="12">
        <f>SUM(C182:C189)</f>
        <v>6886391.03</v>
      </c>
      <c r="D190" s="12">
        <v>0</v>
      </c>
      <c r="E190" s="12">
        <v>0</v>
      </c>
      <c r="F190" s="12">
        <f>SUM(F182:F189)</f>
        <v>12214450.82</v>
      </c>
      <c r="G190" s="12">
        <v>0</v>
      </c>
      <c r="H190" s="12">
        <v>0</v>
      </c>
      <c r="I190" s="12">
        <f>SUM(I182:I189)</f>
        <v>302242229.28999996</v>
      </c>
      <c r="J190" s="12">
        <v>0</v>
      </c>
      <c r="K190" s="12">
        <v>0</v>
      </c>
      <c r="L190" s="12">
        <f>SUM(L182:L189)</f>
        <v>17744418.43</v>
      </c>
      <c r="M190" s="12">
        <v>0</v>
      </c>
      <c r="N190" s="12">
        <v>0</v>
      </c>
    </row>
    <row r="191" spans="1:14" ht="22.5">
      <c r="A191" s="10" t="s">
        <v>26</v>
      </c>
      <c r="B191" s="11" t="s">
        <v>27</v>
      </c>
      <c r="C191" s="12">
        <v>0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</row>
    <row r="192" spans="1:14" ht="11.25">
      <c r="A192" s="10" t="s">
        <v>28</v>
      </c>
      <c r="B192" s="11" t="s">
        <v>29</v>
      </c>
      <c r="C192" s="12">
        <v>200000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</row>
    <row r="193" spans="1:14" ht="11.25">
      <c r="A193" s="10" t="s">
        <v>30</v>
      </c>
      <c r="B193" s="11" t="s">
        <v>31</v>
      </c>
      <c r="C193" s="12">
        <v>0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</row>
    <row r="194" spans="1:14" ht="11.25">
      <c r="A194" s="10" t="s">
        <v>32</v>
      </c>
      <c r="B194" s="11" t="s">
        <v>33</v>
      </c>
      <c r="C194" s="12">
        <v>0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79106012.88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</row>
    <row r="195" spans="1:14" ht="11.25" customHeight="1">
      <c r="A195" s="50" t="s">
        <v>34</v>
      </c>
      <c r="B195" s="50"/>
      <c r="C195" s="12">
        <f>SUM(C191:C194)</f>
        <v>200000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f>SUM(I191:I194)</f>
        <v>79106012.88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</row>
    <row r="196" spans="1:14" ht="11.25">
      <c r="A196" s="10" t="s">
        <v>35</v>
      </c>
      <c r="B196" s="11" t="s">
        <v>36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</row>
    <row r="197" spans="1:14" ht="11.25">
      <c r="A197" s="10" t="s">
        <v>37</v>
      </c>
      <c r="B197" s="11" t="s">
        <v>38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</row>
    <row r="198" spans="1:14" ht="22.5">
      <c r="A198" s="10" t="s">
        <v>39</v>
      </c>
      <c r="B198" s="11" t="s">
        <v>40</v>
      </c>
      <c r="C198" s="12">
        <v>200299.25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</row>
    <row r="199" spans="1:14" ht="22.5">
      <c r="A199" s="10" t="s">
        <v>41</v>
      </c>
      <c r="B199" s="11" t="s">
        <v>42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</row>
    <row r="200" spans="1:14" ht="11.25" customHeight="1">
      <c r="A200" s="51" t="s">
        <v>43</v>
      </c>
      <c r="B200" s="51"/>
      <c r="C200" s="12">
        <f>SUM(C196:C199)</f>
        <v>200299.25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</row>
    <row r="201" spans="1:14" ht="22.5">
      <c r="A201" s="10" t="s">
        <v>44</v>
      </c>
      <c r="B201" s="11" t="s">
        <v>45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24853739.77</v>
      </c>
      <c r="M201" s="12">
        <v>0</v>
      </c>
      <c r="N201" s="12">
        <v>0</v>
      </c>
    </row>
    <row r="202" spans="1:14" ht="11.25">
      <c r="A202" s="10" t="s">
        <v>46</v>
      </c>
      <c r="B202" s="11" t="s">
        <v>47</v>
      </c>
      <c r="C202" s="12"/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496631289.38</v>
      </c>
      <c r="M202" s="12">
        <v>0</v>
      </c>
      <c r="N202" s="12">
        <v>0</v>
      </c>
    </row>
    <row r="203" spans="1:14" ht="11.25" customHeight="1">
      <c r="A203" s="50" t="s">
        <v>48</v>
      </c>
      <c r="B203" s="50"/>
      <c r="C203" s="12">
        <f>SUM(C201:C202)</f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f>SUM(L201:L202)</f>
        <v>521485029.15</v>
      </c>
      <c r="M203" s="12">
        <v>0</v>
      </c>
      <c r="N203" s="12">
        <v>0</v>
      </c>
    </row>
    <row r="204" spans="1:14" ht="22.5">
      <c r="A204" s="10" t="s">
        <v>49</v>
      </c>
      <c r="B204" s="11" t="s">
        <v>50</v>
      </c>
      <c r="C204" s="12">
        <v>0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</row>
    <row r="205" spans="1:14" ht="11.25" customHeight="1">
      <c r="A205" s="50" t="s">
        <v>51</v>
      </c>
      <c r="B205" s="50"/>
      <c r="C205" s="12">
        <f>SUM(C204)</f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</row>
    <row r="206" spans="1:14" ht="11.25">
      <c r="A206" s="10" t="s">
        <v>52</v>
      </c>
      <c r="B206" s="11" t="s">
        <v>53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</row>
    <row r="207" spans="1:14" ht="11.25">
      <c r="A207" s="10" t="s">
        <v>54</v>
      </c>
      <c r="B207" s="11" t="s">
        <v>55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</row>
    <row r="208" spans="1:14" ht="11.25" customHeight="1">
      <c r="A208" s="50" t="s">
        <v>56</v>
      </c>
      <c r="B208" s="50"/>
      <c r="C208" s="12">
        <f>SUM(C206:C207)</f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</row>
    <row r="209" spans="1:14" ht="11.25" customHeight="1">
      <c r="A209" s="70" t="s">
        <v>57</v>
      </c>
      <c r="B209" s="70"/>
      <c r="C209" s="35">
        <f aca="true" t="shared" si="4" ref="C209:N209">SUM(C190+C195+C200+C203+C205+C208)</f>
        <v>7286690.28</v>
      </c>
      <c r="D209" s="35">
        <f t="shared" si="4"/>
        <v>0</v>
      </c>
      <c r="E209" s="35">
        <f t="shared" si="4"/>
        <v>0</v>
      </c>
      <c r="F209" s="35">
        <f t="shared" si="4"/>
        <v>12214450.82</v>
      </c>
      <c r="G209" s="35">
        <f t="shared" si="4"/>
        <v>0</v>
      </c>
      <c r="H209" s="35">
        <f t="shared" si="4"/>
        <v>0</v>
      </c>
      <c r="I209" s="35">
        <f t="shared" si="4"/>
        <v>381348242.16999996</v>
      </c>
      <c r="J209" s="35">
        <f t="shared" si="4"/>
        <v>0</v>
      </c>
      <c r="K209" s="35">
        <f t="shared" si="4"/>
        <v>0</v>
      </c>
      <c r="L209" s="35">
        <f t="shared" si="4"/>
        <v>539229447.5799999</v>
      </c>
      <c r="M209" s="35">
        <f t="shared" si="4"/>
        <v>0</v>
      </c>
      <c r="N209" s="35">
        <f t="shared" si="4"/>
        <v>0</v>
      </c>
    </row>
    <row r="219" spans="1:12" ht="11.25" customHeight="1">
      <c r="A219" s="54" t="s">
        <v>0</v>
      </c>
      <c r="B219" s="54"/>
      <c r="C219" s="46">
        <v>60</v>
      </c>
      <c r="D219" s="46"/>
      <c r="E219" s="46"/>
      <c r="F219" s="55">
        <v>99</v>
      </c>
      <c r="G219" s="55"/>
      <c r="H219" s="55"/>
      <c r="I219" s="56" t="s">
        <v>78</v>
      </c>
      <c r="J219" s="47" t="s">
        <v>75</v>
      </c>
      <c r="K219" s="47"/>
      <c r="L219" s="47"/>
    </row>
    <row r="220" spans="1:12" ht="11.25" customHeight="1">
      <c r="A220" s="54"/>
      <c r="B220" s="54"/>
      <c r="C220" s="47" t="s">
        <v>76</v>
      </c>
      <c r="D220" s="47"/>
      <c r="E220" s="47"/>
      <c r="F220" s="48" t="s">
        <v>77</v>
      </c>
      <c r="G220" s="48"/>
      <c r="H220" s="48"/>
      <c r="I220" s="56"/>
      <c r="J220" s="47"/>
      <c r="K220" s="47"/>
      <c r="L220" s="47"/>
    </row>
    <row r="221" spans="1:12" ht="11.25" customHeight="1">
      <c r="A221" s="54"/>
      <c r="B221" s="54"/>
      <c r="C221" s="47" t="s">
        <v>5</v>
      </c>
      <c r="D221" s="47"/>
      <c r="E221" s="47" t="s">
        <v>6</v>
      </c>
      <c r="F221" s="52" t="s">
        <v>5</v>
      </c>
      <c r="G221" s="52"/>
      <c r="H221" s="53" t="s">
        <v>6</v>
      </c>
      <c r="I221" s="56"/>
      <c r="J221" s="47" t="s">
        <v>5</v>
      </c>
      <c r="K221" s="47"/>
      <c r="L221" s="47" t="s">
        <v>6</v>
      </c>
    </row>
    <row r="222" spans="1:12" ht="22.5">
      <c r="A222" s="54"/>
      <c r="B222" s="54"/>
      <c r="C222" s="5"/>
      <c r="D222" s="6" t="s">
        <v>7</v>
      </c>
      <c r="E222" s="47"/>
      <c r="F222" s="7"/>
      <c r="G222" s="6" t="s">
        <v>7</v>
      </c>
      <c r="H222" s="53"/>
      <c r="I222" s="17" t="s">
        <v>5</v>
      </c>
      <c r="J222" s="5"/>
      <c r="K222" s="6" t="s">
        <v>7</v>
      </c>
      <c r="L222" s="47"/>
    </row>
    <row r="223" spans="1:12" ht="11.25" customHeight="1">
      <c r="A223" s="64" t="s">
        <v>8</v>
      </c>
      <c r="B223" s="64"/>
      <c r="C223" s="23"/>
      <c r="D223" s="24"/>
      <c r="E223" s="25"/>
      <c r="F223" s="26"/>
      <c r="G223" s="24"/>
      <c r="H223" s="26"/>
      <c r="I223" s="37">
        <v>18049003.22</v>
      </c>
      <c r="J223" s="23"/>
      <c r="K223" s="24"/>
      <c r="L223" s="25"/>
    </row>
    <row r="224" spans="1:12" ht="11.25">
      <c r="A224" s="10" t="s">
        <v>9</v>
      </c>
      <c r="B224" s="11" t="s">
        <v>10</v>
      </c>
      <c r="C224" s="19">
        <v>0</v>
      </c>
      <c r="D224" s="13">
        <v>0</v>
      </c>
      <c r="E224" s="12">
        <v>0</v>
      </c>
      <c r="F224" s="13">
        <v>0</v>
      </c>
      <c r="G224" s="12">
        <v>0</v>
      </c>
      <c r="H224" s="12">
        <v>0</v>
      </c>
      <c r="I224" s="12">
        <v>0</v>
      </c>
      <c r="J224" s="12">
        <v>178251967.5099996</v>
      </c>
      <c r="K224" s="12">
        <v>34070.58</v>
      </c>
      <c r="L224" s="12">
        <v>0</v>
      </c>
    </row>
    <row r="225" spans="1:12" ht="11.25">
      <c r="A225" s="10" t="s">
        <v>11</v>
      </c>
      <c r="B225" s="11" t="s">
        <v>12</v>
      </c>
      <c r="C225" s="19">
        <v>0</v>
      </c>
      <c r="D225" s="13">
        <v>0</v>
      </c>
      <c r="E225" s="12">
        <v>0</v>
      </c>
      <c r="F225" s="13">
        <v>0</v>
      </c>
      <c r="G225" s="12">
        <v>0</v>
      </c>
      <c r="H225" s="12">
        <v>0</v>
      </c>
      <c r="I225" s="12">
        <v>0</v>
      </c>
      <c r="J225" s="12">
        <v>11861766.240000002</v>
      </c>
      <c r="K225" s="12">
        <v>2337.5</v>
      </c>
      <c r="L225" s="12">
        <v>0</v>
      </c>
    </row>
    <row r="226" spans="1:12" ht="11.25">
      <c r="A226" s="10" t="s">
        <v>13</v>
      </c>
      <c r="B226" s="11" t="s">
        <v>14</v>
      </c>
      <c r="C226" s="19">
        <v>0</v>
      </c>
      <c r="D226" s="13"/>
      <c r="E226" s="12">
        <v>0</v>
      </c>
      <c r="F226" s="13">
        <v>0</v>
      </c>
      <c r="G226" s="12">
        <v>0</v>
      </c>
      <c r="H226" s="12">
        <v>0</v>
      </c>
      <c r="I226" s="12">
        <v>0</v>
      </c>
      <c r="J226" s="12">
        <v>731175842.58</v>
      </c>
      <c r="K226" s="12">
        <v>0</v>
      </c>
      <c r="L226" s="12">
        <v>0</v>
      </c>
    </row>
    <row r="227" spans="1:12" ht="11.25">
      <c r="A227" s="10" t="s">
        <v>15</v>
      </c>
      <c r="B227" s="11" t="s">
        <v>16</v>
      </c>
      <c r="C227" s="19">
        <v>0</v>
      </c>
      <c r="D227" s="13"/>
      <c r="E227" s="12">
        <v>0</v>
      </c>
      <c r="F227" s="13">
        <v>0</v>
      </c>
      <c r="G227" s="12">
        <v>0</v>
      </c>
      <c r="H227" s="12">
        <v>0</v>
      </c>
      <c r="I227" s="12">
        <v>0</v>
      </c>
      <c r="J227" s="12">
        <v>8633274738.759998</v>
      </c>
      <c r="K227" s="12">
        <v>0</v>
      </c>
      <c r="L227" s="12">
        <v>0</v>
      </c>
    </row>
    <row r="228" spans="1:12" ht="11.25">
      <c r="A228" s="10" t="s">
        <v>17</v>
      </c>
      <c r="B228" s="11" t="s">
        <v>18</v>
      </c>
      <c r="C228" s="19">
        <v>0</v>
      </c>
      <c r="D228" s="13">
        <v>0</v>
      </c>
      <c r="E228" s="12">
        <v>0</v>
      </c>
      <c r="F228" s="13">
        <v>0</v>
      </c>
      <c r="G228" s="12">
        <v>0</v>
      </c>
      <c r="H228" s="12">
        <v>0</v>
      </c>
      <c r="I228" s="12">
        <v>0</v>
      </c>
      <c r="J228" s="12">
        <v>37569862.1</v>
      </c>
      <c r="K228" s="12">
        <v>0</v>
      </c>
      <c r="L228" s="12">
        <v>0</v>
      </c>
    </row>
    <row r="229" spans="1:12" ht="11.25">
      <c r="A229" s="10" t="s">
        <v>19</v>
      </c>
      <c r="B229" s="11" t="s">
        <v>20</v>
      </c>
      <c r="C229" s="19">
        <v>0</v>
      </c>
      <c r="D229" s="13"/>
      <c r="E229" s="12">
        <v>0</v>
      </c>
      <c r="F229" s="13">
        <v>0</v>
      </c>
      <c r="G229" s="12">
        <v>0</v>
      </c>
      <c r="H229" s="12">
        <v>0</v>
      </c>
      <c r="I229" s="12">
        <v>0</v>
      </c>
      <c r="J229" s="12">
        <v>10000</v>
      </c>
      <c r="K229" s="12">
        <v>0</v>
      </c>
      <c r="L229" s="12">
        <v>0</v>
      </c>
    </row>
    <row r="230" spans="1:12" ht="22.5">
      <c r="A230" s="10" t="s">
        <v>21</v>
      </c>
      <c r="B230" s="11" t="s">
        <v>22</v>
      </c>
      <c r="C230" s="19">
        <v>0</v>
      </c>
      <c r="D230" s="13"/>
      <c r="E230" s="12">
        <v>0</v>
      </c>
      <c r="F230" s="13">
        <v>0</v>
      </c>
      <c r="G230" s="12">
        <v>0</v>
      </c>
      <c r="H230" s="12">
        <v>0</v>
      </c>
      <c r="I230" s="12">
        <v>0</v>
      </c>
      <c r="J230" s="12">
        <v>4328000</v>
      </c>
      <c r="K230" s="12">
        <v>0</v>
      </c>
      <c r="L230" s="12">
        <v>0</v>
      </c>
    </row>
    <row r="231" spans="1:12" ht="11.25">
      <c r="A231" s="10" t="s">
        <v>23</v>
      </c>
      <c r="B231" s="11" t="s">
        <v>24</v>
      </c>
      <c r="C231" s="19">
        <v>0</v>
      </c>
      <c r="D231" s="13"/>
      <c r="E231" s="12">
        <v>0</v>
      </c>
      <c r="F231" s="13">
        <v>0</v>
      </c>
      <c r="G231" s="12">
        <v>0</v>
      </c>
      <c r="H231" s="12">
        <v>0</v>
      </c>
      <c r="I231" s="12">
        <v>0</v>
      </c>
      <c r="J231" s="12">
        <v>310953829.28999996</v>
      </c>
      <c r="K231" s="12">
        <v>0</v>
      </c>
      <c r="L231" s="12">
        <v>0</v>
      </c>
    </row>
    <row r="232" spans="1:12" ht="11.25" customHeight="1">
      <c r="A232" s="50" t="s">
        <v>25</v>
      </c>
      <c r="B232" s="50"/>
      <c r="C232" s="19">
        <v>0</v>
      </c>
      <c r="D232" s="13">
        <v>0</v>
      </c>
      <c r="E232" s="12">
        <v>0</v>
      </c>
      <c r="F232" s="13">
        <v>0</v>
      </c>
      <c r="G232" s="12">
        <v>0</v>
      </c>
      <c r="H232" s="12">
        <v>0</v>
      </c>
      <c r="I232" s="12">
        <v>0</v>
      </c>
      <c r="J232" s="12">
        <f>SUM(J224:J231)</f>
        <v>9907426006.48</v>
      </c>
      <c r="K232" s="12">
        <f>SUM(K224:K231)</f>
        <v>36408.08</v>
      </c>
      <c r="L232" s="12">
        <v>0</v>
      </c>
    </row>
    <row r="233" spans="1:12" ht="22.5">
      <c r="A233" s="10" t="s">
        <v>26</v>
      </c>
      <c r="B233" s="11" t="s">
        <v>27</v>
      </c>
      <c r="C233" s="19">
        <v>0</v>
      </c>
      <c r="D233" s="13"/>
      <c r="E233" s="12">
        <v>0</v>
      </c>
      <c r="F233" s="13">
        <v>0</v>
      </c>
      <c r="G233" s="12">
        <v>0</v>
      </c>
      <c r="H233" s="12">
        <v>0</v>
      </c>
      <c r="I233" s="12">
        <v>0</v>
      </c>
      <c r="J233" s="12">
        <v>23807208.070000004</v>
      </c>
      <c r="K233" s="12">
        <v>0</v>
      </c>
      <c r="L233" s="12">
        <v>0</v>
      </c>
    </row>
    <row r="234" spans="1:12" ht="11.25">
      <c r="A234" s="10" t="s">
        <v>28</v>
      </c>
      <c r="B234" s="11" t="s">
        <v>29</v>
      </c>
      <c r="C234" s="19">
        <v>0</v>
      </c>
      <c r="D234" s="13"/>
      <c r="E234" s="12">
        <v>0</v>
      </c>
      <c r="F234" s="13">
        <v>0</v>
      </c>
      <c r="G234" s="12">
        <v>0</v>
      </c>
      <c r="H234" s="12">
        <v>0</v>
      </c>
      <c r="I234" s="12">
        <v>0</v>
      </c>
      <c r="J234" s="12">
        <v>221126552.20000002</v>
      </c>
      <c r="K234" s="12">
        <v>0</v>
      </c>
      <c r="L234" s="12">
        <v>0</v>
      </c>
    </row>
    <row r="235" spans="1:12" ht="11.25">
      <c r="A235" s="10" t="s">
        <v>30</v>
      </c>
      <c r="B235" s="11" t="s">
        <v>31</v>
      </c>
      <c r="C235" s="19">
        <v>0</v>
      </c>
      <c r="D235" s="13"/>
      <c r="E235" s="12">
        <v>0</v>
      </c>
      <c r="F235" s="13">
        <v>0</v>
      </c>
      <c r="G235" s="12">
        <v>0</v>
      </c>
      <c r="H235" s="12">
        <v>0</v>
      </c>
      <c r="I235" s="12">
        <v>0</v>
      </c>
      <c r="J235" s="12">
        <v>7717337.98</v>
      </c>
      <c r="K235" s="12">
        <v>0</v>
      </c>
      <c r="L235" s="12">
        <v>0</v>
      </c>
    </row>
    <row r="236" spans="1:12" ht="11.25">
      <c r="A236" s="10" t="s">
        <v>32</v>
      </c>
      <c r="B236" s="11" t="s">
        <v>33</v>
      </c>
      <c r="C236" s="19">
        <v>0</v>
      </c>
      <c r="D236" s="13"/>
      <c r="E236" s="12">
        <v>0</v>
      </c>
      <c r="F236" s="13">
        <v>0</v>
      </c>
      <c r="G236" s="12">
        <v>0</v>
      </c>
      <c r="H236" s="12">
        <v>0</v>
      </c>
      <c r="I236" s="12">
        <v>0</v>
      </c>
      <c r="J236" s="12">
        <v>79106012.88</v>
      </c>
      <c r="K236" s="12">
        <v>0</v>
      </c>
      <c r="L236" s="12">
        <v>0</v>
      </c>
    </row>
    <row r="237" spans="1:12" ht="11.25" customHeight="1">
      <c r="A237" s="50" t="s">
        <v>34</v>
      </c>
      <c r="B237" s="50"/>
      <c r="C237" s="19">
        <v>0</v>
      </c>
      <c r="D237" s="13"/>
      <c r="E237" s="12">
        <v>0</v>
      </c>
      <c r="F237" s="13">
        <v>0</v>
      </c>
      <c r="G237" s="12">
        <v>0</v>
      </c>
      <c r="H237" s="12">
        <v>0</v>
      </c>
      <c r="I237" s="12">
        <v>0</v>
      </c>
      <c r="J237" s="12">
        <f>SUM(J233:J236)</f>
        <v>331757111.13</v>
      </c>
      <c r="K237" s="12">
        <f>SUM(K233:K236)</f>
        <v>0</v>
      </c>
      <c r="L237" s="12">
        <v>0</v>
      </c>
    </row>
    <row r="238" spans="1:12" ht="11.25">
      <c r="A238" s="10" t="s">
        <v>35</v>
      </c>
      <c r="B238" s="11" t="s">
        <v>36</v>
      </c>
      <c r="C238" s="19">
        <v>0</v>
      </c>
      <c r="D238" s="13"/>
      <c r="E238" s="12">
        <v>0</v>
      </c>
      <c r="F238" s="13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</row>
    <row r="239" spans="1:12" ht="11.25">
      <c r="A239" s="10" t="s">
        <v>37</v>
      </c>
      <c r="B239" s="11" t="s">
        <v>38</v>
      </c>
      <c r="C239" s="19">
        <v>0</v>
      </c>
      <c r="D239" s="13"/>
      <c r="E239" s="12">
        <v>0</v>
      </c>
      <c r="F239" s="13">
        <v>0</v>
      </c>
      <c r="G239" s="12">
        <v>0</v>
      </c>
      <c r="H239" s="12">
        <v>0</v>
      </c>
      <c r="I239" s="12">
        <v>0</v>
      </c>
      <c r="J239" s="12">
        <v>11250000</v>
      </c>
      <c r="K239" s="12">
        <v>0</v>
      </c>
      <c r="L239" s="12">
        <v>0</v>
      </c>
    </row>
    <row r="240" spans="1:12" ht="22.5">
      <c r="A240" s="10" t="s">
        <v>39</v>
      </c>
      <c r="B240" s="11" t="s">
        <v>40</v>
      </c>
      <c r="C240" s="19">
        <v>0</v>
      </c>
      <c r="D240" s="13"/>
      <c r="E240" s="12">
        <v>0</v>
      </c>
      <c r="F240" s="13">
        <v>0</v>
      </c>
      <c r="G240" s="12">
        <v>0</v>
      </c>
      <c r="H240" s="12">
        <v>0</v>
      </c>
      <c r="I240" s="12">
        <v>0</v>
      </c>
      <c r="J240" s="12">
        <v>900299.25</v>
      </c>
      <c r="K240" s="12">
        <v>0</v>
      </c>
      <c r="L240" s="12">
        <v>0</v>
      </c>
    </row>
    <row r="241" spans="1:12" ht="22.5">
      <c r="A241" s="10" t="s">
        <v>41</v>
      </c>
      <c r="B241" s="11" t="s">
        <v>42</v>
      </c>
      <c r="C241" s="19">
        <v>0</v>
      </c>
      <c r="D241" s="13"/>
      <c r="E241" s="12">
        <v>0</v>
      </c>
      <c r="F241" s="13">
        <v>0</v>
      </c>
      <c r="G241" s="12">
        <v>0</v>
      </c>
      <c r="H241" s="12">
        <v>0</v>
      </c>
      <c r="I241" s="12">
        <v>0</v>
      </c>
      <c r="J241" s="12">
        <v>1500080000</v>
      </c>
      <c r="K241" s="12">
        <v>0</v>
      </c>
      <c r="L241" s="12">
        <v>0</v>
      </c>
    </row>
    <row r="242" spans="1:12" ht="11.25" customHeight="1">
      <c r="A242" s="51" t="s">
        <v>43</v>
      </c>
      <c r="B242" s="51"/>
      <c r="C242" s="19">
        <v>0</v>
      </c>
      <c r="D242" s="13"/>
      <c r="E242" s="12">
        <v>0</v>
      </c>
      <c r="F242" s="13">
        <v>0</v>
      </c>
      <c r="G242" s="12">
        <v>0</v>
      </c>
      <c r="H242" s="12">
        <v>0</v>
      </c>
      <c r="I242" s="12">
        <v>0</v>
      </c>
      <c r="J242" s="12">
        <f>SUM(J238:J241)</f>
        <v>1512230299.25</v>
      </c>
      <c r="K242" s="12">
        <f>SUM(K238:K241)</f>
        <v>0</v>
      </c>
      <c r="L242" s="12">
        <v>0</v>
      </c>
    </row>
    <row r="243" spans="1:12" ht="22.5">
      <c r="A243" s="10" t="s">
        <v>44</v>
      </c>
      <c r="B243" s="11" t="s">
        <v>45</v>
      </c>
      <c r="C243" s="19">
        <v>0</v>
      </c>
      <c r="D243" s="13"/>
      <c r="E243" s="12">
        <v>0</v>
      </c>
      <c r="F243" s="13">
        <v>0</v>
      </c>
      <c r="G243" s="12">
        <v>0</v>
      </c>
      <c r="H243" s="12">
        <v>0</v>
      </c>
      <c r="I243" s="12">
        <v>0</v>
      </c>
      <c r="J243" s="12">
        <v>70678718.22</v>
      </c>
      <c r="K243" s="12">
        <v>0</v>
      </c>
      <c r="L243" s="12">
        <v>0</v>
      </c>
    </row>
    <row r="244" spans="1:12" ht="11.25">
      <c r="A244" s="10" t="s">
        <v>46</v>
      </c>
      <c r="B244" s="11" t="s">
        <v>47</v>
      </c>
      <c r="C244" s="19">
        <v>0</v>
      </c>
      <c r="D244" s="13"/>
      <c r="E244" s="12">
        <v>0</v>
      </c>
      <c r="F244" s="13">
        <v>0</v>
      </c>
      <c r="G244" s="12">
        <v>0</v>
      </c>
      <c r="H244" s="12">
        <v>0</v>
      </c>
      <c r="I244" s="12">
        <v>0</v>
      </c>
      <c r="J244" s="12">
        <v>496631289.38</v>
      </c>
      <c r="K244" s="12">
        <v>0</v>
      </c>
      <c r="L244" s="12">
        <v>0</v>
      </c>
    </row>
    <row r="245" spans="1:12" ht="11.25" customHeight="1">
      <c r="A245" s="50" t="s">
        <v>48</v>
      </c>
      <c r="B245" s="50"/>
      <c r="C245" s="19">
        <v>0</v>
      </c>
      <c r="D245" s="13"/>
      <c r="E245" s="12">
        <v>0</v>
      </c>
      <c r="F245" s="13">
        <v>0</v>
      </c>
      <c r="G245" s="12">
        <v>0</v>
      </c>
      <c r="H245" s="12">
        <v>0</v>
      </c>
      <c r="I245" s="12">
        <v>0</v>
      </c>
      <c r="J245" s="12">
        <f>SUM(J243:J244)</f>
        <v>567310007.6</v>
      </c>
      <c r="K245" s="12">
        <f>SUM(K243:K244)</f>
        <v>0</v>
      </c>
      <c r="L245" s="12">
        <v>0</v>
      </c>
    </row>
    <row r="246" spans="1:12" ht="22.5">
      <c r="A246" s="10" t="s">
        <v>49</v>
      </c>
      <c r="B246" s="11" t="s">
        <v>50</v>
      </c>
      <c r="C246" s="19">
        <v>0</v>
      </c>
      <c r="D246" s="13">
        <v>0</v>
      </c>
      <c r="E246" s="12">
        <v>0</v>
      </c>
      <c r="F246" s="13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</row>
    <row r="247" spans="1:12" ht="11.25" customHeight="1">
      <c r="A247" s="50" t="s">
        <v>51</v>
      </c>
      <c r="B247" s="50"/>
      <c r="C247" s="19">
        <v>0</v>
      </c>
      <c r="D247" s="13">
        <v>0</v>
      </c>
      <c r="E247" s="12">
        <v>0</v>
      </c>
      <c r="F247" s="13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</row>
    <row r="248" spans="1:12" ht="11.25">
      <c r="A248" s="10" t="s">
        <v>52</v>
      </c>
      <c r="B248" s="11" t="s">
        <v>53</v>
      </c>
      <c r="C248" s="19">
        <v>0</v>
      </c>
      <c r="D248" s="13"/>
      <c r="E248" s="12">
        <v>0</v>
      </c>
      <c r="F248" s="12">
        <v>1678100000</v>
      </c>
      <c r="G248" s="12">
        <v>0</v>
      </c>
      <c r="H248" s="12">
        <v>0</v>
      </c>
      <c r="I248" s="12">
        <v>0</v>
      </c>
      <c r="J248" s="12">
        <v>1678100000</v>
      </c>
      <c r="K248" s="12">
        <v>0</v>
      </c>
      <c r="L248" s="12">
        <v>0</v>
      </c>
    </row>
    <row r="249" spans="1:12" ht="11.25">
      <c r="A249" s="10" t="s">
        <v>54</v>
      </c>
      <c r="B249" s="11" t="s">
        <v>55</v>
      </c>
      <c r="C249" s="19">
        <v>0</v>
      </c>
      <c r="D249" s="13"/>
      <c r="E249" s="12">
        <v>0</v>
      </c>
      <c r="F249" s="12">
        <v>35000000</v>
      </c>
      <c r="G249" s="12">
        <v>0</v>
      </c>
      <c r="H249" s="12">
        <v>0</v>
      </c>
      <c r="I249" s="12">
        <v>0</v>
      </c>
      <c r="J249" s="12">
        <v>35000000</v>
      </c>
      <c r="K249" s="12">
        <v>0</v>
      </c>
      <c r="L249" s="12">
        <v>0</v>
      </c>
    </row>
    <row r="250" spans="1:12" ht="11.25" customHeight="1">
      <c r="A250" s="50" t="s">
        <v>56</v>
      </c>
      <c r="B250" s="50"/>
      <c r="C250" s="19">
        <v>0</v>
      </c>
      <c r="D250" s="13"/>
      <c r="E250" s="12">
        <v>0</v>
      </c>
      <c r="F250" s="12">
        <f>SUM(F248:F249)</f>
        <v>1713100000</v>
      </c>
      <c r="G250" s="12">
        <v>0</v>
      </c>
      <c r="H250" s="12">
        <v>0</v>
      </c>
      <c r="I250" s="35">
        <v>0</v>
      </c>
      <c r="J250" s="12">
        <f>SUM(J248:J249)</f>
        <v>1713100000</v>
      </c>
      <c r="K250" s="12">
        <f>SUM(K248:K249)</f>
        <v>0</v>
      </c>
      <c r="L250" s="12">
        <v>0</v>
      </c>
    </row>
    <row r="251" spans="1:12" ht="11.25" customHeight="1">
      <c r="A251" s="70" t="s">
        <v>57</v>
      </c>
      <c r="B251" s="70"/>
      <c r="C251" s="35">
        <f>SUM(C232+C237+C242+C245+C247+C250)</f>
        <v>0</v>
      </c>
      <c r="D251" s="35">
        <f>SUM(D232+D237+D242+D245+D247+D250)</f>
        <v>0</v>
      </c>
      <c r="E251" s="35">
        <f>SUM(E232+E237+E242+E245+E247+E250)</f>
        <v>0</v>
      </c>
      <c r="F251" s="35">
        <f aca="true" t="shared" si="5" ref="F251:L251">SUM(F232+F237+F242+F245+F247+F250)</f>
        <v>1713100000</v>
      </c>
      <c r="G251" s="35">
        <f t="shared" si="5"/>
        <v>0</v>
      </c>
      <c r="H251" s="35">
        <f t="shared" si="5"/>
        <v>0</v>
      </c>
      <c r="I251" s="35">
        <v>18049003.22</v>
      </c>
      <c r="J251" s="35">
        <f>SUM(J232+J237+J242+J245+J247+J250+I251)</f>
        <v>14049872427.679998</v>
      </c>
      <c r="K251" s="35">
        <v>36408.08</v>
      </c>
      <c r="L251" s="35">
        <f t="shared" si="5"/>
        <v>0</v>
      </c>
    </row>
  </sheetData>
  <sheetProtection selectLockedCells="1" selectUnlockedCells="1"/>
  <mergeCells count="146">
    <mergeCell ref="J221:K221"/>
    <mergeCell ref="L221:L222"/>
    <mergeCell ref="A250:B250"/>
    <mergeCell ref="A251:B251"/>
    <mergeCell ref="A223:B223"/>
    <mergeCell ref="A232:B232"/>
    <mergeCell ref="A237:B237"/>
    <mergeCell ref="A242:B242"/>
    <mergeCell ref="A245:B245"/>
    <mergeCell ref="A247:B247"/>
    <mergeCell ref="C220:E220"/>
    <mergeCell ref="F220:H220"/>
    <mergeCell ref="C221:D221"/>
    <mergeCell ref="E221:E222"/>
    <mergeCell ref="F221:G221"/>
    <mergeCell ref="H221:H222"/>
    <mergeCell ref="H179:H180"/>
    <mergeCell ref="I179:J179"/>
    <mergeCell ref="A205:B205"/>
    <mergeCell ref="A208:B208"/>
    <mergeCell ref="A209:B209"/>
    <mergeCell ref="A219:B222"/>
    <mergeCell ref="C219:E219"/>
    <mergeCell ref="F219:H219"/>
    <mergeCell ref="I219:I221"/>
    <mergeCell ref="J219:L220"/>
    <mergeCell ref="A181:B181"/>
    <mergeCell ref="A190:B190"/>
    <mergeCell ref="A195:B195"/>
    <mergeCell ref="A200:B200"/>
    <mergeCell ref="A203:B203"/>
    <mergeCell ref="E179:E180"/>
    <mergeCell ref="A177:B180"/>
    <mergeCell ref="C177:E177"/>
    <mergeCell ref="F177:H177"/>
    <mergeCell ref="I177:K177"/>
    <mergeCell ref="L177:N177"/>
    <mergeCell ref="C178:E178"/>
    <mergeCell ref="F178:H178"/>
    <mergeCell ref="I178:K178"/>
    <mergeCell ref="N179:N180"/>
    <mergeCell ref="F179:G179"/>
    <mergeCell ref="L178:N178"/>
    <mergeCell ref="C179:D179"/>
    <mergeCell ref="A152:B152"/>
    <mergeCell ref="A157:B157"/>
    <mergeCell ref="A160:B160"/>
    <mergeCell ref="A162:B162"/>
    <mergeCell ref="A165:B165"/>
    <mergeCell ref="A166:B166"/>
    <mergeCell ref="K179:K180"/>
    <mergeCell ref="L179:M179"/>
    <mergeCell ref="I136:J136"/>
    <mergeCell ref="K136:K137"/>
    <mergeCell ref="L136:M136"/>
    <mergeCell ref="N136:N137"/>
    <mergeCell ref="A138:B138"/>
    <mergeCell ref="A147:B147"/>
    <mergeCell ref="I134:K134"/>
    <mergeCell ref="L134:N134"/>
    <mergeCell ref="C135:E135"/>
    <mergeCell ref="F135:H135"/>
    <mergeCell ref="I135:K135"/>
    <mergeCell ref="L135:N135"/>
    <mergeCell ref="A119:B119"/>
    <mergeCell ref="A122:B122"/>
    <mergeCell ref="A123:B123"/>
    <mergeCell ref="A134:B137"/>
    <mergeCell ref="C134:E134"/>
    <mergeCell ref="F134:H134"/>
    <mergeCell ref="C136:D136"/>
    <mergeCell ref="E136:E137"/>
    <mergeCell ref="F136:G136"/>
    <mergeCell ref="H136:H137"/>
    <mergeCell ref="A114:B114"/>
    <mergeCell ref="A117:B117"/>
    <mergeCell ref="E93:E94"/>
    <mergeCell ref="A91:B94"/>
    <mergeCell ref="C91:E91"/>
    <mergeCell ref="H93:H94"/>
    <mergeCell ref="C92:E92"/>
    <mergeCell ref="F92:H92"/>
    <mergeCell ref="I92:K92"/>
    <mergeCell ref="A95:B95"/>
    <mergeCell ref="A104:B104"/>
    <mergeCell ref="A109:B109"/>
    <mergeCell ref="I93:J93"/>
    <mergeCell ref="F93:G93"/>
    <mergeCell ref="L92:N92"/>
    <mergeCell ref="C93:D93"/>
    <mergeCell ref="A66:B66"/>
    <mergeCell ref="A71:B71"/>
    <mergeCell ref="A74:B74"/>
    <mergeCell ref="A76:B76"/>
    <mergeCell ref="A79:B79"/>
    <mergeCell ref="A80:B80"/>
    <mergeCell ref="F91:H91"/>
    <mergeCell ref="K93:K94"/>
    <mergeCell ref="L93:M93"/>
    <mergeCell ref="I50:J50"/>
    <mergeCell ref="K50:K51"/>
    <mergeCell ref="L50:M50"/>
    <mergeCell ref="N50:N51"/>
    <mergeCell ref="N93:N94"/>
    <mergeCell ref="I91:K91"/>
    <mergeCell ref="L91:N91"/>
    <mergeCell ref="A52:B52"/>
    <mergeCell ref="A61:B61"/>
    <mergeCell ref="I48:K48"/>
    <mergeCell ref="L48:N48"/>
    <mergeCell ref="C49:E49"/>
    <mergeCell ref="F49:H49"/>
    <mergeCell ref="I49:K49"/>
    <mergeCell ref="L49:N49"/>
    <mergeCell ref="A34:B34"/>
    <mergeCell ref="A37:B37"/>
    <mergeCell ref="A38:B38"/>
    <mergeCell ref="A48:B51"/>
    <mergeCell ref="C48:E48"/>
    <mergeCell ref="F48:H48"/>
    <mergeCell ref="C50:D50"/>
    <mergeCell ref="E50:E51"/>
    <mergeCell ref="F50:G50"/>
    <mergeCell ref="H50:H51"/>
    <mergeCell ref="A29:B29"/>
    <mergeCell ref="A32:B32"/>
    <mergeCell ref="E8:E9"/>
    <mergeCell ref="F8:G8"/>
    <mergeCell ref="H8:H9"/>
    <mergeCell ref="I8:J8"/>
    <mergeCell ref="A6:B9"/>
    <mergeCell ref="C6:E6"/>
    <mergeCell ref="F6:H6"/>
    <mergeCell ref="I6:K6"/>
    <mergeCell ref="A19:B19"/>
    <mergeCell ref="A24:B24"/>
    <mergeCell ref="L7:N7"/>
    <mergeCell ref="C8:D8"/>
    <mergeCell ref="K8:K9"/>
    <mergeCell ref="L8:M8"/>
    <mergeCell ref="L6:N6"/>
    <mergeCell ref="C7:E7"/>
    <mergeCell ref="F7:H7"/>
    <mergeCell ref="I7:K7"/>
    <mergeCell ref="N8:N9"/>
    <mergeCell ref="A10:B10"/>
  </mergeCells>
  <printOptions/>
  <pageMargins left="0.7" right="0.7" top="0.75" bottom="0.75" header="0.5118055555555555" footer="0.511805555555555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N242"/>
  <sheetViews>
    <sheetView showGridLines="0" tabSelected="1" zoomScalePageLayoutView="0" workbookViewId="0" topLeftCell="A1">
      <selection activeCell="I220" sqref="I220"/>
    </sheetView>
  </sheetViews>
  <sheetFormatPr defaultColWidth="9.140625" defaultRowHeight="12.75"/>
  <cols>
    <col min="1" max="1" width="3.57421875" style="27" customWidth="1"/>
    <col min="2" max="2" width="22.57421875" style="27" customWidth="1"/>
    <col min="3" max="3" width="16.28125" style="27" customWidth="1"/>
    <col min="4" max="4" width="9.00390625" style="27" customWidth="1"/>
    <col min="5" max="5" width="5.57421875" style="27" customWidth="1"/>
    <col min="6" max="6" width="16.28125" style="27" customWidth="1"/>
    <col min="7" max="7" width="9.00390625" style="27" customWidth="1"/>
    <col min="8" max="8" width="5.57421875" style="27" customWidth="1"/>
    <col min="9" max="9" width="14.7109375" style="27" customWidth="1"/>
    <col min="10" max="10" width="17.421875" style="27" customWidth="1"/>
    <col min="11" max="11" width="5.7109375" style="27" customWidth="1"/>
    <col min="12" max="12" width="16.28125" style="27" customWidth="1"/>
    <col min="13" max="13" width="9.00390625" style="27" customWidth="1"/>
    <col min="14" max="14" width="5.57421875" style="27" customWidth="1"/>
    <col min="15" max="16384" width="9.140625" style="28" customWidth="1"/>
  </cols>
  <sheetData>
    <row r="6" spans="1:14" s="29" customFormat="1" ht="11.25" customHeight="1">
      <c r="A6" s="54" t="s">
        <v>0</v>
      </c>
      <c r="B6" s="54"/>
      <c r="C6" s="46">
        <v>1</v>
      </c>
      <c r="D6" s="46"/>
      <c r="E6" s="46"/>
      <c r="F6" s="55">
        <v>3</v>
      </c>
      <c r="G6" s="55"/>
      <c r="H6" s="55"/>
      <c r="I6" s="46">
        <v>4</v>
      </c>
      <c r="J6" s="46"/>
      <c r="K6" s="46"/>
      <c r="L6" s="46">
        <v>5</v>
      </c>
      <c r="M6" s="46"/>
      <c r="N6" s="46"/>
    </row>
    <row r="7" spans="1:14" s="30" customFormat="1" ht="11.25" customHeight="1">
      <c r="A7" s="54"/>
      <c r="B7" s="54"/>
      <c r="C7" s="47" t="s">
        <v>1</v>
      </c>
      <c r="D7" s="47"/>
      <c r="E7" s="47"/>
      <c r="F7" s="48" t="s">
        <v>2</v>
      </c>
      <c r="G7" s="48"/>
      <c r="H7" s="48"/>
      <c r="I7" s="47" t="s">
        <v>3</v>
      </c>
      <c r="J7" s="47"/>
      <c r="K7" s="47"/>
      <c r="L7" s="47" t="s">
        <v>4</v>
      </c>
      <c r="M7" s="47"/>
      <c r="N7" s="47"/>
    </row>
    <row r="8" spans="1:14" s="31" customFormat="1" ht="11.25" customHeight="1">
      <c r="A8" s="54"/>
      <c r="B8" s="54"/>
      <c r="C8" s="47" t="s">
        <v>5</v>
      </c>
      <c r="D8" s="47"/>
      <c r="E8" s="47" t="s">
        <v>6</v>
      </c>
      <c r="F8" s="52" t="s">
        <v>5</v>
      </c>
      <c r="G8" s="52"/>
      <c r="H8" s="53" t="s">
        <v>6</v>
      </c>
      <c r="I8" s="47" t="s">
        <v>5</v>
      </c>
      <c r="J8" s="47"/>
      <c r="K8" s="53" t="s">
        <v>6</v>
      </c>
      <c r="L8" s="47" t="s">
        <v>5</v>
      </c>
      <c r="M8" s="47"/>
      <c r="N8" s="52" t="s">
        <v>6</v>
      </c>
    </row>
    <row r="9" spans="1:14" s="31" customFormat="1" ht="11.25">
      <c r="A9" s="54"/>
      <c r="B9" s="54"/>
      <c r="C9" s="5"/>
      <c r="D9" s="6" t="s">
        <v>7</v>
      </c>
      <c r="E9" s="47"/>
      <c r="F9" s="7"/>
      <c r="G9" s="6" t="s">
        <v>7</v>
      </c>
      <c r="H9" s="53"/>
      <c r="I9" s="5"/>
      <c r="J9" s="6" t="s">
        <v>7</v>
      </c>
      <c r="K9" s="53"/>
      <c r="L9" s="8"/>
      <c r="M9" s="6" t="s">
        <v>7</v>
      </c>
      <c r="N9" s="52"/>
    </row>
    <row r="10" spans="1:14" s="31" customFormat="1" ht="11.25" customHeight="1">
      <c r="A10" s="49" t="s">
        <v>8</v>
      </c>
      <c r="B10" s="57"/>
      <c r="C10" s="68"/>
      <c r="D10" s="6"/>
      <c r="E10" s="9"/>
      <c r="F10" s="39"/>
      <c r="G10" s="6"/>
      <c r="H10" s="7"/>
      <c r="I10" s="5"/>
      <c r="J10" s="6"/>
      <c r="K10" s="9"/>
      <c r="L10" s="5"/>
      <c r="M10" s="6"/>
      <c r="N10" s="9"/>
    </row>
    <row r="11" spans="1:14" s="32" customFormat="1" ht="11.25">
      <c r="A11" s="10" t="s">
        <v>9</v>
      </c>
      <c r="B11" s="32" t="s">
        <v>10</v>
      </c>
      <c r="C11" s="69">
        <v>117709392.86000007</v>
      </c>
      <c r="D11" s="12">
        <v>0</v>
      </c>
      <c r="E11" s="12">
        <v>0</v>
      </c>
      <c r="F11" s="12"/>
      <c r="G11" s="12">
        <v>0</v>
      </c>
      <c r="H11" s="12">
        <v>0</v>
      </c>
      <c r="I11" s="12">
        <v>2174821.1399999997</v>
      </c>
      <c r="J11" s="12">
        <v>0</v>
      </c>
      <c r="K11" s="12">
        <v>0</v>
      </c>
      <c r="L11" s="12">
        <v>1793247.84</v>
      </c>
      <c r="M11" s="12">
        <v>0</v>
      </c>
      <c r="N11" s="12">
        <v>0</v>
      </c>
    </row>
    <row r="12" spans="1:14" s="32" customFormat="1" ht="11.25">
      <c r="A12" s="10" t="s">
        <v>11</v>
      </c>
      <c r="B12" s="32" t="s">
        <v>12</v>
      </c>
      <c r="C12" s="69">
        <v>5741683.4399999995</v>
      </c>
      <c r="D12" s="12">
        <v>0</v>
      </c>
      <c r="E12" s="12">
        <v>0</v>
      </c>
      <c r="F12" s="12"/>
      <c r="G12" s="12">
        <v>0</v>
      </c>
      <c r="H12" s="12">
        <v>0</v>
      </c>
      <c r="I12" s="12">
        <v>209577.84999999998</v>
      </c>
      <c r="J12" s="12">
        <v>0</v>
      </c>
      <c r="K12" s="12">
        <v>0</v>
      </c>
      <c r="L12" s="12">
        <v>179094.22000000003</v>
      </c>
      <c r="M12" s="12">
        <v>0</v>
      </c>
      <c r="N12" s="12">
        <v>0</v>
      </c>
    </row>
    <row r="13" spans="1:14" s="32" customFormat="1" ht="11.25">
      <c r="A13" s="10" t="s">
        <v>13</v>
      </c>
      <c r="B13" s="32" t="s">
        <v>14</v>
      </c>
      <c r="C13" s="69">
        <v>74575987.13</v>
      </c>
      <c r="D13" s="12">
        <v>0</v>
      </c>
      <c r="E13" s="12">
        <v>0</v>
      </c>
      <c r="F13" s="12">
        <v>204000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1807000</v>
      </c>
      <c r="M13" s="12">
        <v>0</v>
      </c>
      <c r="N13" s="12">
        <v>0</v>
      </c>
    </row>
    <row r="14" spans="1:14" s="32" customFormat="1" ht="11.25">
      <c r="A14" s="10" t="s">
        <v>15</v>
      </c>
      <c r="B14" s="32" t="s">
        <v>16</v>
      </c>
      <c r="C14" s="69">
        <v>101728048</v>
      </c>
      <c r="D14" s="12">
        <v>0</v>
      </c>
      <c r="E14" s="12">
        <v>0</v>
      </c>
      <c r="F14" s="12">
        <v>170000</v>
      </c>
      <c r="G14" s="12">
        <v>0</v>
      </c>
      <c r="H14" s="12">
        <v>0</v>
      </c>
      <c r="I14" s="12">
        <v>36779336.2</v>
      </c>
      <c r="J14" s="12">
        <v>0</v>
      </c>
      <c r="K14" s="12">
        <v>0</v>
      </c>
      <c r="L14" s="12">
        <v>16165000</v>
      </c>
      <c r="M14" s="12">
        <v>0</v>
      </c>
      <c r="N14" s="12">
        <v>0</v>
      </c>
    </row>
    <row r="15" spans="1:14" s="32" customFormat="1" ht="11.25">
      <c r="A15" s="10" t="s">
        <v>17</v>
      </c>
      <c r="B15" s="32" t="s">
        <v>18</v>
      </c>
      <c r="C15" s="69">
        <v>2050660.44</v>
      </c>
      <c r="D15" s="12">
        <v>0</v>
      </c>
      <c r="E15" s="12">
        <v>0</v>
      </c>
      <c r="F15" s="12"/>
      <c r="G15" s="12">
        <v>0</v>
      </c>
      <c r="H15" s="12">
        <v>0</v>
      </c>
      <c r="I15" s="12"/>
      <c r="J15" s="12">
        <v>0</v>
      </c>
      <c r="K15" s="12">
        <v>0</v>
      </c>
      <c r="L15" s="12"/>
      <c r="M15" s="12">
        <v>0</v>
      </c>
      <c r="N15" s="12">
        <v>0</v>
      </c>
    </row>
    <row r="16" spans="1:14" s="32" customFormat="1" ht="11.25">
      <c r="A16" s="10" t="s">
        <v>19</v>
      </c>
      <c r="B16" s="32" t="s">
        <v>20</v>
      </c>
      <c r="C16" s="69">
        <v>10000</v>
      </c>
      <c r="D16" s="12">
        <v>0</v>
      </c>
      <c r="E16" s="12">
        <v>0</v>
      </c>
      <c r="F16" s="12"/>
      <c r="G16" s="12">
        <v>0</v>
      </c>
      <c r="H16" s="12">
        <v>0</v>
      </c>
      <c r="I16" s="12"/>
      <c r="J16" s="12">
        <v>0</v>
      </c>
      <c r="K16" s="12">
        <v>0</v>
      </c>
      <c r="L16" s="12"/>
      <c r="M16" s="12">
        <v>0</v>
      </c>
      <c r="N16" s="12">
        <v>0</v>
      </c>
    </row>
    <row r="17" spans="1:14" s="32" customFormat="1" ht="22.5">
      <c r="A17" s="10" t="s">
        <v>21</v>
      </c>
      <c r="B17" s="32" t="s">
        <v>22</v>
      </c>
      <c r="C17" s="69">
        <v>4302000</v>
      </c>
      <c r="D17" s="12">
        <v>0</v>
      </c>
      <c r="E17" s="12">
        <v>0</v>
      </c>
      <c r="F17" s="12"/>
      <c r="G17" s="12">
        <v>0</v>
      </c>
      <c r="H17" s="12">
        <v>0</v>
      </c>
      <c r="I17" s="12"/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1:14" s="32" customFormat="1" ht="11.25">
      <c r="A18" s="10" t="s">
        <v>23</v>
      </c>
      <c r="B18" s="32" t="s">
        <v>24</v>
      </c>
      <c r="C18" s="69">
        <v>6789000</v>
      </c>
      <c r="D18" s="12">
        <v>0</v>
      </c>
      <c r="E18" s="12">
        <v>0</v>
      </c>
      <c r="F18" s="12"/>
      <c r="G18" s="12">
        <v>0</v>
      </c>
      <c r="H18" s="12">
        <v>0</v>
      </c>
      <c r="I18" s="12"/>
      <c r="J18" s="12">
        <v>0</v>
      </c>
      <c r="K18" s="12">
        <v>0</v>
      </c>
      <c r="L18" s="12"/>
      <c r="M18" s="12">
        <v>0</v>
      </c>
      <c r="N18" s="12">
        <v>0</v>
      </c>
    </row>
    <row r="19" spans="1:14" s="32" customFormat="1" ht="11.25" customHeight="1">
      <c r="A19" s="50" t="s">
        <v>25</v>
      </c>
      <c r="B19" s="61"/>
      <c r="C19" s="69">
        <f>SUM(C11:C18)</f>
        <v>312906771.87000006</v>
      </c>
      <c r="D19" s="12">
        <v>0</v>
      </c>
      <c r="E19" s="12">
        <v>0</v>
      </c>
      <c r="F19" s="12">
        <f>SUM(F11:F18)</f>
        <v>374000</v>
      </c>
      <c r="G19" s="12">
        <v>0</v>
      </c>
      <c r="H19" s="12">
        <v>0</v>
      </c>
      <c r="I19" s="12">
        <f>SUM(I11:I18)</f>
        <v>39163735.190000005</v>
      </c>
      <c r="J19" s="12">
        <v>0</v>
      </c>
      <c r="K19" s="12">
        <v>0</v>
      </c>
      <c r="L19" s="12">
        <f>SUM(L11:L18)</f>
        <v>19944342.06</v>
      </c>
      <c r="M19" s="12">
        <v>0</v>
      </c>
      <c r="N19" s="12">
        <v>0</v>
      </c>
    </row>
    <row r="20" spans="1:14" s="32" customFormat="1" ht="22.5">
      <c r="A20" s="10" t="s">
        <v>26</v>
      </c>
      <c r="B20" s="32" t="s">
        <v>27</v>
      </c>
      <c r="C20" s="69">
        <v>13992500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s="32" customFormat="1" ht="11.25">
      <c r="A21" s="10" t="s">
        <v>28</v>
      </c>
      <c r="B21" s="32" t="s">
        <v>29</v>
      </c>
      <c r="C21" s="69">
        <v>707500</v>
      </c>
      <c r="D21" s="12">
        <v>0</v>
      </c>
      <c r="E21" s="12">
        <v>0</v>
      </c>
      <c r="F21" s="12">
        <v>270000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2450000</v>
      </c>
      <c r="M21" s="12">
        <v>0</v>
      </c>
      <c r="N21" s="12">
        <v>0</v>
      </c>
    </row>
    <row r="22" spans="1:14" s="32" customFormat="1" ht="22.5">
      <c r="A22" s="10" t="s">
        <v>30</v>
      </c>
      <c r="B22" s="32" t="s">
        <v>31</v>
      </c>
      <c r="C22" s="69">
        <v>2000000</v>
      </c>
      <c r="D22" s="12">
        <v>0</v>
      </c>
      <c r="E22" s="12">
        <v>0</v>
      </c>
      <c r="F22" s="12"/>
      <c r="G22" s="12">
        <v>0</v>
      </c>
      <c r="H22" s="12">
        <v>0</v>
      </c>
      <c r="I22" s="12"/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 s="32" customFormat="1" ht="11.25">
      <c r="A23" s="10" t="s">
        <v>32</v>
      </c>
      <c r="B23" s="32" t="s">
        <v>33</v>
      </c>
      <c r="C23" s="69">
        <v>0</v>
      </c>
      <c r="D23" s="12">
        <v>0</v>
      </c>
      <c r="E23" s="12">
        <v>0</v>
      </c>
      <c r="F23" s="12"/>
      <c r="G23" s="12">
        <v>0</v>
      </c>
      <c r="H23" s="12">
        <v>0</v>
      </c>
      <c r="I23" s="12"/>
      <c r="J23" s="12">
        <v>0</v>
      </c>
      <c r="K23" s="12">
        <v>0</v>
      </c>
      <c r="L23" s="12"/>
      <c r="M23" s="12">
        <v>0</v>
      </c>
      <c r="N23" s="12">
        <v>0</v>
      </c>
    </row>
    <row r="24" spans="1:14" s="32" customFormat="1" ht="11.25" customHeight="1">
      <c r="A24" s="50" t="s">
        <v>34</v>
      </c>
      <c r="B24" s="61"/>
      <c r="C24" s="69">
        <f>SUM(C20:C23)</f>
        <v>16700000</v>
      </c>
      <c r="D24" s="12">
        <v>0</v>
      </c>
      <c r="E24" s="12">
        <v>0</v>
      </c>
      <c r="F24" s="12">
        <f>SUM(F20:F23)</f>
        <v>270000</v>
      </c>
      <c r="G24" s="12">
        <v>0</v>
      </c>
      <c r="H24" s="12">
        <v>0</v>
      </c>
      <c r="I24" s="12">
        <f>SUM(I20:I23)</f>
        <v>0</v>
      </c>
      <c r="J24" s="12">
        <v>0</v>
      </c>
      <c r="K24" s="12">
        <v>0</v>
      </c>
      <c r="L24" s="12">
        <f>SUM(L20:L23)</f>
        <v>2450000</v>
      </c>
      <c r="M24" s="12">
        <v>0</v>
      </c>
      <c r="N24" s="12">
        <v>0</v>
      </c>
    </row>
    <row r="25" spans="1:14" s="32" customFormat="1" ht="11.25">
      <c r="A25" s="10" t="s">
        <v>35</v>
      </c>
      <c r="B25" s="32" t="s">
        <v>36</v>
      </c>
      <c r="C25" s="69">
        <v>0</v>
      </c>
      <c r="D25" s="12">
        <v>0</v>
      </c>
      <c r="E25" s="12">
        <v>0</v>
      </c>
      <c r="F25" s="12"/>
      <c r="G25" s="12">
        <v>0</v>
      </c>
      <c r="H25" s="12">
        <v>0</v>
      </c>
      <c r="I25" s="12"/>
      <c r="J25" s="12">
        <v>0</v>
      </c>
      <c r="K25" s="12">
        <v>0</v>
      </c>
      <c r="L25" s="12">
        <v>0</v>
      </c>
      <c r="M25" s="12">
        <v>0</v>
      </c>
      <c r="N25" s="12">
        <v>0</v>
      </c>
    </row>
    <row r="26" spans="1:14" s="32" customFormat="1" ht="22.5">
      <c r="A26" s="10" t="s">
        <v>37</v>
      </c>
      <c r="B26" s="32" t="s">
        <v>38</v>
      </c>
      <c r="C26" s="69">
        <v>6050000</v>
      </c>
      <c r="D26" s="12">
        <v>0</v>
      </c>
      <c r="E26" s="12">
        <v>0</v>
      </c>
      <c r="F26" s="12"/>
      <c r="G26" s="12">
        <v>0</v>
      </c>
      <c r="H26" s="12">
        <v>0</v>
      </c>
      <c r="I26" s="12"/>
      <c r="J26" s="12">
        <v>0</v>
      </c>
      <c r="K26" s="12">
        <v>0</v>
      </c>
      <c r="L26" s="12"/>
      <c r="M26" s="12">
        <v>0</v>
      </c>
      <c r="N26" s="12">
        <v>0</v>
      </c>
    </row>
    <row r="27" spans="1:14" s="32" customFormat="1" ht="22.5">
      <c r="A27" s="10" t="s">
        <v>39</v>
      </c>
      <c r="B27" s="32" t="s">
        <v>40</v>
      </c>
      <c r="C27" s="69"/>
      <c r="D27" s="12">
        <v>0</v>
      </c>
      <c r="E27" s="12">
        <v>0</v>
      </c>
      <c r="F27" s="12"/>
      <c r="G27" s="12">
        <v>0</v>
      </c>
      <c r="H27" s="12">
        <v>0</v>
      </c>
      <c r="I27" s="12"/>
      <c r="J27" s="12">
        <v>0</v>
      </c>
      <c r="K27" s="12">
        <v>0</v>
      </c>
      <c r="L27" s="12"/>
      <c r="M27" s="12">
        <v>0</v>
      </c>
      <c r="N27" s="12">
        <v>0</v>
      </c>
    </row>
    <row r="28" spans="1:14" s="32" customFormat="1" ht="22.5">
      <c r="A28" s="10" t="s">
        <v>41</v>
      </c>
      <c r="B28" s="32" t="s">
        <v>42</v>
      </c>
      <c r="C28" s="69">
        <v>1500000000</v>
      </c>
      <c r="D28" s="12">
        <v>0</v>
      </c>
      <c r="E28" s="12">
        <v>0</v>
      </c>
      <c r="F28" s="12"/>
      <c r="G28" s="12">
        <v>0</v>
      </c>
      <c r="H28" s="12">
        <v>0</v>
      </c>
      <c r="I28" s="12"/>
      <c r="J28" s="12">
        <v>0</v>
      </c>
      <c r="K28" s="12">
        <v>0</v>
      </c>
      <c r="L28" s="12"/>
      <c r="M28" s="12">
        <v>0</v>
      </c>
      <c r="N28" s="12">
        <v>0</v>
      </c>
    </row>
    <row r="29" spans="1:14" s="32" customFormat="1" ht="11.25" customHeight="1">
      <c r="A29" s="51" t="s">
        <v>43</v>
      </c>
      <c r="B29" s="63"/>
      <c r="C29" s="69">
        <f>SUM(C25:C28)</f>
        <v>1506050000</v>
      </c>
      <c r="D29" s="12">
        <v>0</v>
      </c>
      <c r="E29" s="12">
        <v>0</v>
      </c>
      <c r="F29" s="12">
        <f>SUM(F25:F28)</f>
        <v>0</v>
      </c>
      <c r="G29" s="12">
        <v>0</v>
      </c>
      <c r="H29" s="12">
        <v>0</v>
      </c>
      <c r="I29" s="12">
        <f>SUM(I25:I28)</f>
        <v>0</v>
      </c>
      <c r="J29" s="12">
        <v>0</v>
      </c>
      <c r="K29" s="12">
        <v>0</v>
      </c>
      <c r="L29" s="12">
        <f>SUM(L25:L28)</f>
        <v>0</v>
      </c>
      <c r="M29" s="12">
        <v>0</v>
      </c>
      <c r="N29" s="12">
        <v>0</v>
      </c>
    </row>
    <row r="30" spans="1:14" s="32" customFormat="1" ht="33.75">
      <c r="A30" s="10" t="s">
        <v>44</v>
      </c>
      <c r="B30" s="32" t="s">
        <v>45</v>
      </c>
      <c r="C30" s="69">
        <v>19792314.23</v>
      </c>
      <c r="D30" s="12">
        <v>0</v>
      </c>
      <c r="E30" s="12">
        <v>0</v>
      </c>
      <c r="F30" s="12"/>
      <c r="G30" s="12">
        <v>0</v>
      </c>
      <c r="H30" s="12">
        <v>0</v>
      </c>
      <c r="I30" s="12"/>
      <c r="J30" s="12">
        <v>0</v>
      </c>
      <c r="K30" s="12">
        <v>0</v>
      </c>
      <c r="L30" s="12"/>
      <c r="M30" s="12">
        <v>0</v>
      </c>
      <c r="N30" s="12">
        <v>0</v>
      </c>
    </row>
    <row r="31" spans="1:14" s="32" customFormat="1" ht="11.25">
      <c r="A31" s="10" t="s">
        <v>46</v>
      </c>
      <c r="B31" s="32" t="s">
        <v>47</v>
      </c>
      <c r="C31" s="69"/>
      <c r="D31" s="12">
        <v>0</v>
      </c>
      <c r="E31" s="12">
        <v>0</v>
      </c>
      <c r="F31" s="12"/>
      <c r="G31" s="12">
        <v>0</v>
      </c>
      <c r="H31" s="12">
        <v>0</v>
      </c>
      <c r="I31" s="12"/>
      <c r="J31" s="12">
        <v>0</v>
      </c>
      <c r="K31" s="12">
        <v>0</v>
      </c>
      <c r="L31" s="12"/>
      <c r="M31" s="12">
        <v>0</v>
      </c>
      <c r="N31" s="12">
        <v>0</v>
      </c>
    </row>
    <row r="32" spans="1:14" s="32" customFormat="1" ht="11.25" customHeight="1">
      <c r="A32" s="50" t="s">
        <v>48</v>
      </c>
      <c r="B32" s="61"/>
      <c r="C32" s="69">
        <f>SUM(C30:C31)</f>
        <v>19792314.23</v>
      </c>
      <c r="D32" s="12">
        <v>0</v>
      </c>
      <c r="E32" s="12">
        <v>0</v>
      </c>
      <c r="F32" s="12">
        <f>SUM(F30:F31)</f>
        <v>0</v>
      </c>
      <c r="G32" s="12">
        <v>0</v>
      </c>
      <c r="H32" s="12">
        <v>0</v>
      </c>
      <c r="I32" s="12">
        <f>SUM(I30:I31)</f>
        <v>0</v>
      </c>
      <c r="J32" s="12">
        <v>0</v>
      </c>
      <c r="K32" s="12">
        <v>0</v>
      </c>
      <c r="L32" s="12">
        <f>SUM(L30:L31)</f>
        <v>0</v>
      </c>
      <c r="M32" s="12">
        <v>0</v>
      </c>
      <c r="N32" s="12">
        <v>0</v>
      </c>
    </row>
    <row r="33" spans="1:14" s="32" customFormat="1" ht="22.5">
      <c r="A33" s="10" t="s">
        <v>49</v>
      </c>
      <c r="B33" s="32" t="s">
        <v>50</v>
      </c>
      <c r="C33" s="69"/>
      <c r="D33" s="12">
        <v>0</v>
      </c>
      <c r="E33" s="12">
        <v>0</v>
      </c>
      <c r="F33" s="12"/>
      <c r="G33" s="12">
        <v>0</v>
      </c>
      <c r="H33" s="12">
        <v>0</v>
      </c>
      <c r="I33" s="12"/>
      <c r="J33" s="12">
        <v>0</v>
      </c>
      <c r="K33" s="12">
        <v>0</v>
      </c>
      <c r="L33" s="12"/>
      <c r="M33" s="12">
        <v>0</v>
      </c>
      <c r="N33" s="12">
        <v>0</v>
      </c>
    </row>
    <row r="34" spans="1:14" s="32" customFormat="1" ht="11.25" customHeight="1">
      <c r="A34" s="50" t="s">
        <v>51</v>
      </c>
      <c r="B34" s="61"/>
      <c r="C34" s="69">
        <f>SUM(C33)</f>
        <v>0</v>
      </c>
      <c r="D34" s="12">
        <v>0</v>
      </c>
      <c r="E34" s="12">
        <v>0</v>
      </c>
      <c r="F34" s="12">
        <f>SUM(F33)</f>
        <v>0</v>
      </c>
      <c r="G34" s="12">
        <v>0</v>
      </c>
      <c r="H34" s="12">
        <v>0</v>
      </c>
      <c r="I34" s="12">
        <f>SUM(I33)</f>
        <v>0</v>
      </c>
      <c r="J34" s="12">
        <v>0</v>
      </c>
      <c r="K34" s="12">
        <v>0</v>
      </c>
      <c r="L34" s="12">
        <f>SUM(L33)</f>
        <v>0</v>
      </c>
      <c r="M34" s="12">
        <v>0</v>
      </c>
      <c r="N34" s="12">
        <v>0</v>
      </c>
    </row>
    <row r="35" spans="1:14" s="32" customFormat="1" ht="11.25">
      <c r="A35" s="10" t="s">
        <v>52</v>
      </c>
      <c r="B35" s="32" t="s">
        <v>53</v>
      </c>
      <c r="C35" s="69"/>
      <c r="D35" s="12">
        <v>0</v>
      </c>
      <c r="E35" s="12">
        <v>0</v>
      </c>
      <c r="F35" s="12"/>
      <c r="G35" s="12">
        <v>0</v>
      </c>
      <c r="H35" s="12">
        <v>0</v>
      </c>
      <c r="I35" s="12"/>
      <c r="J35" s="12">
        <v>0</v>
      </c>
      <c r="K35" s="12">
        <v>0</v>
      </c>
      <c r="L35" s="12"/>
      <c r="M35" s="12">
        <v>0</v>
      </c>
      <c r="N35" s="12">
        <v>0</v>
      </c>
    </row>
    <row r="36" spans="1:14" s="32" customFormat="1" ht="11.25">
      <c r="A36" s="10" t="s">
        <v>54</v>
      </c>
      <c r="B36" s="32" t="s">
        <v>55</v>
      </c>
      <c r="C36" s="69"/>
      <c r="D36" s="12">
        <v>0</v>
      </c>
      <c r="E36" s="12">
        <v>0</v>
      </c>
      <c r="F36" s="12"/>
      <c r="G36" s="12">
        <v>0</v>
      </c>
      <c r="H36" s="12">
        <v>0</v>
      </c>
      <c r="I36" s="12"/>
      <c r="J36" s="12">
        <v>0</v>
      </c>
      <c r="K36" s="12">
        <v>0</v>
      </c>
      <c r="L36" s="12"/>
      <c r="M36" s="12">
        <v>0</v>
      </c>
      <c r="N36" s="12">
        <v>0</v>
      </c>
    </row>
    <row r="37" spans="1:14" s="32" customFormat="1" ht="11.25" customHeight="1">
      <c r="A37" s="50" t="s">
        <v>56</v>
      </c>
      <c r="B37" s="61"/>
      <c r="C37" s="69">
        <f>SUM(C35:C36)</f>
        <v>0</v>
      </c>
      <c r="D37" s="12">
        <v>0</v>
      </c>
      <c r="E37" s="12">
        <v>0</v>
      </c>
      <c r="F37" s="12">
        <f>SUM(F35:F36)</f>
        <v>0</v>
      </c>
      <c r="G37" s="12">
        <v>0</v>
      </c>
      <c r="H37" s="12">
        <v>0</v>
      </c>
      <c r="I37" s="12">
        <f>SUM(I35:I36)</f>
        <v>0</v>
      </c>
      <c r="J37" s="12">
        <v>0</v>
      </c>
      <c r="K37" s="12">
        <v>0</v>
      </c>
      <c r="L37" s="12">
        <f>SUM(L35:L36)</f>
        <v>0</v>
      </c>
      <c r="M37" s="12">
        <v>0</v>
      </c>
      <c r="N37" s="12">
        <v>0</v>
      </c>
    </row>
    <row r="38" spans="1:14" s="31" customFormat="1" ht="11.25" customHeight="1">
      <c r="A38" s="70" t="s">
        <v>57</v>
      </c>
      <c r="B38" s="70"/>
      <c r="C38" s="35">
        <f aca="true" t="shared" si="0" ref="C38:N38">SUM(C19+C24+C29+C32+C34+C37)</f>
        <v>1855449086.1000001</v>
      </c>
      <c r="D38" s="35">
        <f t="shared" si="0"/>
        <v>0</v>
      </c>
      <c r="E38" s="35">
        <f t="shared" si="0"/>
        <v>0</v>
      </c>
      <c r="F38" s="35">
        <f t="shared" si="0"/>
        <v>644000</v>
      </c>
      <c r="G38" s="35">
        <f t="shared" si="0"/>
        <v>0</v>
      </c>
      <c r="H38" s="35">
        <f t="shared" si="0"/>
        <v>0</v>
      </c>
      <c r="I38" s="35">
        <f t="shared" si="0"/>
        <v>39163735.190000005</v>
      </c>
      <c r="J38" s="35">
        <f t="shared" si="0"/>
        <v>0</v>
      </c>
      <c r="K38" s="35">
        <f t="shared" si="0"/>
        <v>0</v>
      </c>
      <c r="L38" s="35">
        <f t="shared" si="0"/>
        <v>22394342.06</v>
      </c>
      <c r="M38" s="35">
        <f t="shared" si="0"/>
        <v>0</v>
      </c>
      <c r="N38" s="35">
        <f t="shared" si="0"/>
        <v>0</v>
      </c>
    </row>
    <row r="46" spans="1:14" ht="12.75" customHeight="1">
      <c r="A46" s="54" t="s">
        <v>0</v>
      </c>
      <c r="B46" s="54"/>
      <c r="C46" s="46">
        <v>6</v>
      </c>
      <c r="D46" s="46"/>
      <c r="E46" s="46"/>
      <c r="F46" s="55">
        <v>7</v>
      </c>
      <c r="G46" s="55"/>
      <c r="H46" s="55"/>
      <c r="I46" s="46">
        <v>8</v>
      </c>
      <c r="J46" s="46"/>
      <c r="K46" s="46"/>
      <c r="L46" s="46">
        <v>9</v>
      </c>
      <c r="M46" s="46"/>
      <c r="N46" s="46"/>
    </row>
    <row r="47" spans="1:14" ht="12.75" customHeight="1">
      <c r="A47" s="54"/>
      <c r="B47" s="54"/>
      <c r="C47" s="47" t="s">
        <v>58</v>
      </c>
      <c r="D47" s="47"/>
      <c r="E47" s="47"/>
      <c r="F47" s="48" t="s">
        <v>59</v>
      </c>
      <c r="G47" s="48"/>
      <c r="H47" s="48"/>
      <c r="I47" s="47" t="s">
        <v>60</v>
      </c>
      <c r="J47" s="47"/>
      <c r="K47" s="47"/>
      <c r="L47" s="47" t="s">
        <v>61</v>
      </c>
      <c r="M47" s="47"/>
      <c r="N47" s="47"/>
    </row>
    <row r="48" spans="1:14" ht="12.75" customHeight="1">
      <c r="A48" s="54"/>
      <c r="B48" s="54"/>
      <c r="C48" s="47" t="s">
        <v>5</v>
      </c>
      <c r="D48" s="47"/>
      <c r="E48" s="47" t="s">
        <v>6</v>
      </c>
      <c r="F48" s="52" t="s">
        <v>5</v>
      </c>
      <c r="G48" s="52"/>
      <c r="H48" s="53" t="s">
        <v>6</v>
      </c>
      <c r="I48" s="47" t="s">
        <v>5</v>
      </c>
      <c r="J48" s="47"/>
      <c r="K48" s="47" t="s">
        <v>6</v>
      </c>
      <c r="L48" s="47" t="s">
        <v>5</v>
      </c>
      <c r="M48" s="47"/>
      <c r="N48" s="47" t="s">
        <v>6</v>
      </c>
    </row>
    <row r="49" spans="1:14" ht="12.75">
      <c r="A49" s="54"/>
      <c r="B49" s="54"/>
      <c r="C49" s="5"/>
      <c r="D49" s="6" t="s">
        <v>7</v>
      </c>
      <c r="E49" s="47"/>
      <c r="F49" s="7"/>
      <c r="G49" s="6" t="s">
        <v>7</v>
      </c>
      <c r="H49" s="53"/>
      <c r="I49" s="5"/>
      <c r="J49" s="6" t="s">
        <v>7</v>
      </c>
      <c r="K49" s="47"/>
      <c r="L49" s="5"/>
      <c r="M49" s="6" t="s">
        <v>7</v>
      </c>
      <c r="N49" s="47"/>
    </row>
    <row r="50" spans="1:14" ht="12.75" customHeight="1">
      <c r="A50" s="49" t="s">
        <v>8</v>
      </c>
      <c r="B50" s="49"/>
      <c r="C50" s="5"/>
      <c r="D50" s="6"/>
      <c r="E50" s="9"/>
      <c r="F50" s="7"/>
      <c r="G50" s="6"/>
      <c r="H50" s="7"/>
      <c r="I50" s="5"/>
      <c r="J50" s="6"/>
      <c r="K50" s="9"/>
      <c r="L50" s="5"/>
      <c r="M50" s="6"/>
      <c r="N50" s="9"/>
    </row>
    <row r="51" spans="1:14" ht="12.75">
      <c r="A51" s="10" t="s">
        <v>9</v>
      </c>
      <c r="B51" s="11" t="s">
        <v>10</v>
      </c>
      <c r="C51" s="12">
        <v>1055707.11</v>
      </c>
      <c r="D51" s="12">
        <v>0</v>
      </c>
      <c r="E51" s="12">
        <v>0</v>
      </c>
      <c r="F51" s="12">
        <v>722720.61</v>
      </c>
      <c r="G51" s="12">
        <v>0</v>
      </c>
      <c r="H51" s="12">
        <v>0</v>
      </c>
      <c r="I51" s="12">
        <v>3602783.35</v>
      </c>
      <c r="J51" s="12">
        <v>0</v>
      </c>
      <c r="K51" s="12">
        <v>0</v>
      </c>
      <c r="L51" s="12">
        <v>6649298.640000001</v>
      </c>
      <c r="M51" s="12">
        <v>0</v>
      </c>
      <c r="N51" s="12">
        <v>0</v>
      </c>
    </row>
    <row r="52" spans="1:14" ht="12.75">
      <c r="A52" s="10" t="s">
        <v>11</v>
      </c>
      <c r="B52" s="11" t="s">
        <v>12</v>
      </c>
      <c r="C52" s="12">
        <v>29011.11</v>
      </c>
      <c r="D52" s="12">
        <v>0</v>
      </c>
      <c r="E52" s="12">
        <v>0</v>
      </c>
      <c r="F52" s="12">
        <v>64778.759999999995</v>
      </c>
      <c r="G52" s="12">
        <v>0</v>
      </c>
      <c r="H52" s="12">
        <v>0</v>
      </c>
      <c r="I52" s="12">
        <v>468693.35</v>
      </c>
      <c r="J52" s="12">
        <v>0</v>
      </c>
      <c r="K52" s="12">
        <v>0</v>
      </c>
      <c r="L52" s="12">
        <v>671174.72</v>
      </c>
      <c r="M52" s="12">
        <v>0</v>
      </c>
      <c r="N52" s="12">
        <v>0</v>
      </c>
    </row>
    <row r="53" spans="1:14" ht="12.75">
      <c r="A53" s="10" t="s">
        <v>13</v>
      </c>
      <c r="B53" s="11" t="s">
        <v>14</v>
      </c>
      <c r="C53" s="12">
        <v>60000</v>
      </c>
      <c r="D53" s="12">
        <v>0</v>
      </c>
      <c r="E53" s="12">
        <v>0</v>
      </c>
      <c r="F53" s="12">
        <v>166000</v>
      </c>
      <c r="G53" s="12">
        <v>0</v>
      </c>
      <c r="H53" s="12">
        <v>0</v>
      </c>
      <c r="I53" s="12">
        <v>150000</v>
      </c>
      <c r="J53" s="12">
        <v>0</v>
      </c>
      <c r="K53" s="12">
        <v>0</v>
      </c>
      <c r="L53" s="12">
        <v>7655900</v>
      </c>
      <c r="M53" s="12">
        <v>0</v>
      </c>
      <c r="N53" s="12">
        <v>0</v>
      </c>
    </row>
    <row r="54" spans="1:14" ht="12.75">
      <c r="A54" s="10" t="s">
        <v>15</v>
      </c>
      <c r="B54" s="11" t="s">
        <v>16</v>
      </c>
      <c r="C54" s="12">
        <v>5635000</v>
      </c>
      <c r="D54" s="12">
        <v>0</v>
      </c>
      <c r="E54" s="12">
        <v>0</v>
      </c>
      <c r="F54" s="12">
        <v>6580000</v>
      </c>
      <c r="G54" s="12">
        <v>0</v>
      </c>
      <c r="H54" s="12">
        <v>0</v>
      </c>
      <c r="I54" s="12">
        <v>1051100</v>
      </c>
      <c r="J54" s="12">
        <v>0</v>
      </c>
      <c r="K54" s="12">
        <v>0</v>
      </c>
      <c r="L54" s="12">
        <v>21185000</v>
      </c>
      <c r="M54" s="12">
        <v>0</v>
      </c>
      <c r="N54" s="12">
        <v>0</v>
      </c>
    </row>
    <row r="55" spans="1:14" ht="12.75">
      <c r="A55" s="10" t="s">
        <v>17</v>
      </c>
      <c r="B55" s="11" t="s">
        <v>18</v>
      </c>
      <c r="C55" s="12"/>
      <c r="D55" s="12">
        <v>0</v>
      </c>
      <c r="E55" s="12">
        <v>0</v>
      </c>
      <c r="F55" s="12"/>
      <c r="G55" s="12">
        <v>0</v>
      </c>
      <c r="H55" s="12">
        <v>0</v>
      </c>
      <c r="I55" s="12"/>
      <c r="J55" s="12">
        <v>0</v>
      </c>
      <c r="K55" s="12">
        <v>0</v>
      </c>
      <c r="L55" s="12"/>
      <c r="M55" s="12">
        <v>0</v>
      </c>
      <c r="N55" s="12">
        <v>0</v>
      </c>
    </row>
    <row r="56" spans="1:14" ht="12.75">
      <c r="A56" s="10" t="s">
        <v>19</v>
      </c>
      <c r="B56" s="11" t="s">
        <v>20</v>
      </c>
      <c r="C56" s="12"/>
      <c r="D56" s="12">
        <v>0</v>
      </c>
      <c r="E56" s="12">
        <v>0</v>
      </c>
      <c r="F56" s="12"/>
      <c r="G56" s="12">
        <v>0</v>
      </c>
      <c r="H56" s="12">
        <v>0</v>
      </c>
      <c r="I56" s="12"/>
      <c r="J56" s="12">
        <v>0</v>
      </c>
      <c r="K56" s="12">
        <v>0</v>
      </c>
      <c r="L56" s="12"/>
      <c r="M56" s="12">
        <v>0</v>
      </c>
      <c r="N56" s="12">
        <v>0</v>
      </c>
    </row>
    <row r="57" spans="1:14" ht="22.5">
      <c r="A57" s="10" t="s">
        <v>21</v>
      </c>
      <c r="B57" s="11" t="s">
        <v>22</v>
      </c>
      <c r="C57" s="12"/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/>
      <c r="J57" s="12">
        <v>0</v>
      </c>
      <c r="K57" s="12">
        <v>0</v>
      </c>
      <c r="L57" s="12"/>
      <c r="M57" s="12">
        <v>0</v>
      </c>
      <c r="N57" s="12">
        <v>0</v>
      </c>
    </row>
    <row r="58" spans="1:14" ht="12.75">
      <c r="A58" s="10" t="s">
        <v>23</v>
      </c>
      <c r="B58" s="11" t="s">
        <v>24</v>
      </c>
      <c r="C58" s="12">
        <v>0</v>
      </c>
      <c r="D58" s="12">
        <v>0</v>
      </c>
      <c r="E58" s="12">
        <v>0</v>
      </c>
      <c r="F58" s="12"/>
      <c r="G58" s="12">
        <v>0</v>
      </c>
      <c r="H58" s="12">
        <v>0</v>
      </c>
      <c r="I58" s="12">
        <v>500000</v>
      </c>
      <c r="J58" s="12">
        <v>0</v>
      </c>
      <c r="K58" s="12">
        <v>0</v>
      </c>
      <c r="L58" s="12">
        <v>100000</v>
      </c>
      <c r="M58" s="12">
        <v>0</v>
      </c>
      <c r="N58" s="12">
        <v>0</v>
      </c>
    </row>
    <row r="59" spans="1:14" ht="12.75" customHeight="1">
      <c r="A59" s="50" t="s">
        <v>25</v>
      </c>
      <c r="B59" s="50"/>
      <c r="C59" s="12">
        <f>SUM(C51:C58)</f>
        <v>6779718.220000001</v>
      </c>
      <c r="D59" s="12">
        <v>0</v>
      </c>
      <c r="E59" s="12">
        <v>0</v>
      </c>
      <c r="F59" s="12">
        <f>SUM(F51:F58)</f>
        <v>7533499.37</v>
      </c>
      <c r="G59" s="12">
        <v>0</v>
      </c>
      <c r="H59" s="12">
        <v>0</v>
      </c>
      <c r="I59" s="12">
        <f>SUM(I51:I58)</f>
        <v>5772576.7</v>
      </c>
      <c r="J59" s="12">
        <v>0</v>
      </c>
      <c r="K59" s="12">
        <v>0</v>
      </c>
      <c r="L59" s="12">
        <f>SUM(L51:L58)</f>
        <v>36261373.36</v>
      </c>
      <c r="M59" s="12">
        <v>0</v>
      </c>
      <c r="N59" s="12">
        <v>0</v>
      </c>
    </row>
    <row r="60" spans="1:14" ht="22.5">
      <c r="A60" s="10" t="s">
        <v>26</v>
      </c>
      <c r="B60" s="11" t="s">
        <v>27</v>
      </c>
      <c r="C60" s="12"/>
      <c r="D60" s="12">
        <v>0</v>
      </c>
      <c r="E60" s="12">
        <v>0</v>
      </c>
      <c r="F60" s="12">
        <v>100000</v>
      </c>
      <c r="G60" s="12">
        <v>0</v>
      </c>
      <c r="H60" s="12">
        <v>0</v>
      </c>
      <c r="I60" s="12">
        <v>50000</v>
      </c>
      <c r="J60" s="12">
        <v>0</v>
      </c>
      <c r="K60" s="12">
        <v>0</v>
      </c>
      <c r="L60" s="12">
        <v>550000</v>
      </c>
      <c r="M60" s="12">
        <v>0</v>
      </c>
      <c r="N60" s="12">
        <v>0</v>
      </c>
    </row>
    <row r="61" spans="1:14" ht="12.75">
      <c r="A61" s="10" t="s">
        <v>28</v>
      </c>
      <c r="B61" s="11" t="s">
        <v>29</v>
      </c>
      <c r="C61" s="12">
        <v>2700000</v>
      </c>
      <c r="D61" s="12">
        <v>0</v>
      </c>
      <c r="E61" s="12">
        <v>0</v>
      </c>
      <c r="F61" s="12">
        <v>1300000</v>
      </c>
      <c r="G61" s="12">
        <v>0</v>
      </c>
      <c r="H61" s="12">
        <v>0</v>
      </c>
      <c r="I61" s="12">
        <v>30007769.409999996</v>
      </c>
      <c r="J61" s="12">
        <v>0</v>
      </c>
      <c r="K61" s="12">
        <v>0</v>
      </c>
      <c r="L61" s="12">
        <v>23669029.439999998</v>
      </c>
      <c r="M61" s="12">
        <v>0</v>
      </c>
      <c r="N61" s="12">
        <v>0</v>
      </c>
    </row>
    <row r="62" spans="1:14" ht="22.5">
      <c r="A62" s="10" t="s">
        <v>30</v>
      </c>
      <c r="B62" s="11" t="s">
        <v>31</v>
      </c>
      <c r="C62" s="12"/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3350000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</row>
    <row r="63" spans="1:14" ht="12.75">
      <c r="A63" s="10" t="s">
        <v>32</v>
      </c>
      <c r="B63" s="11" t="s">
        <v>33</v>
      </c>
      <c r="C63" s="12"/>
      <c r="D63" s="12">
        <v>0</v>
      </c>
      <c r="E63" s="12">
        <v>0</v>
      </c>
      <c r="F63" s="12"/>
      <c r="G63" s="12">
        <v>0</v>
      </c>
      <c r="H63" s="12">
        <v>0</v>
      </c>
      <c r="I63" s="12"/>
      <c r="J63" s="12">
        <v>0</v>
      </c>
      <c r="K63" s="12">
        <v>0</v>
      </c>
      <c r="L63" s="12"/>
      <c r="M63" s="12">
        <v>0</v>
      </c>
      <c r="N63" s="12">
        <v>0</v>
      </c>
    </row>
    <row r="64" spans="1:14" ht="12.75" customHeight="1">
      <c r="A64" s="50" t="s">
        <v>34</v>
      </c>
      <c r="B64" s="50"/>
      <c r="C64" s="12">
        <f>SUM(C60:C63)</f>
        <v>2700000</v>
      </c>
      <c r="D64" s="12">
        <v>0</v>
      </c>
      <c r="E64" s="12">
        <v>0</v>
      </c>
      <c r="F64" s="12">
        <f>SUM(F60:F63)</f>
        <v>1400000</v>
      </c>
      <c r="G64" s="12">
        <v>0</v>
      </c>
      <c r="H64" s="12">
        <v>0</v>
      </c>
      <c r="I64" s="12">
        <f>SUM(I60:I63)</f>
        <v>33407769.409999996</v>
      </c>
      <c r="J64" s="12">
        <v>0</v>
      </c>
      <c r="K64" s="12">
        <v>0</v>
      </c>
      <c r="L64" s="12">
        <f>SUM(L60:L63)</f>
        <v>24219029.439999998</v>
      </c>
      <c r="M64" s="12">
        <v>0</v>
      </c>
      <c r="N64" s="12">
        <v>0</v>
      </c>
    </row>
    <row r="65" spans="1:14" ht="12.75">
      <c r="A65" s="10" t="s">
        <v>35</v>
      </c>
      <c r="B65" s="11" t="s">
        <v>36</v>
      </c>
      <c r="C65" s="12"/>
      <c r="D65" s="12">
        <v>0</v>
      </c>
      <c r="E65" s="12">
        <v>0</v>
      </c>
      <c r="F65" s="12"/>
      <c r="G65" s="12">
        <v>0</v>
      </c>
      <c r="H65" s="12">
        <v>0</v>
      </c>
      <c r="I65" s="12"/>
      <c r="J65" s="12">
        <v>0</v>
      </c>
      <c r="K65" s="12">
        <v>0</v>
      </c>
      <c r="L65" s="12">
        <v>0</v>
      </c>
      <c r="M65" s="12">
        <v>0</v>
      </c>
      <c r="N65" s="12">
        <v>0</v>
      </c>
    </row>
    <row r="66" spans="1:14" ht="22.5">
      <c r="A66" s="10" t="s">
        <v>37</v>
      </c>
      <c r="B66" s="11" t="s">
        <v>38</v>
      </c>
      <c r="C66" s="12"/>
      <c r="D66" s="12">
        <v>0</v>
      </c>
      <c r="E66" s="12">
        <v>0</v>
      </c>
      <c r="F66" s="12"/>
      <c r="G66" s="12">
        <v>0</v>
      </c>
      <c r="H66" s="12">
        <v>0</v>
      </c>
      <c r="I66" s="12"/>
      <c r="J66" s="12">
        <v>0</v>
      </c>
      <c r="K66" s="12">
        <v>0</v>
      </c>
      <c r="L66" s="12"/>
      <c r="M66" s="12">
        <v>0</v>
      </c>
      <c r="N66" s="12">
        <v>0</v>
      </c>
    </row>
    <row r="67" spans="1:14" ht="22.5">
      <c r="A67" s="10" t="s">
        <v>39</v>
      </c>
      <c r="B67" s="11" t="s">
        <v>40</v>
      </c>
      <c r="C67" s="12"/>
      <c r="D67" s="12">
        <v>0</v>
      </c>
      <c r="E67" s="12">
        <v>0</v>
      </c>
      <c r="F67" s="12"/>
      <c r="G67" s="12">
        <v>0</v>
      </c>
      <c r="H67" s="12">
        <v>0</v>
      </c>
      <c r="I67" s="12">
        <v>200000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</row>
    <row r="68" spans="1:14" ht="22.5">
      <c r="A68" s="10" t="s">
        <v>41</v>
      </c>
      <c r="B68" s="11" t="s">
        <v>42</v>
      </c>
      <c r="C68" s="12"/>
      <c r="D68" s="12">
        <v>0</v>
      </c>
      <c r="E68" s="12">
        <v>0</v>
      </c>
      <c r="F68" s="12"/>
      <c r="G68" s="12">
        <v>0</v>
      </c>
      <c r="H68" s="12">
        <v>0</v>
      </c>
      <c r="I68" s="12"/>
      <c r="J68" s="12">
        <v>0</v>
      </c>
      <c r="K68" s="12">
        <v>0</v>
      </c>
      <c r="L68" s="12"/>
      <c r="M68" s="12">
        <v>0</v>
      </c>
      <c r="N68" s="12">
        <v>0</v>
      </c>
    </row>
    <row r="69" spans="1:14" ht="12.75" customHeight="1">
      <c r="A69" s="51" t="s">
        <v>43</v>
      </c>
      <c r="B69" s="51"/>
      <c r="C69" s="12">
        <f>SUM(C65:C68)</f>
        <v>0</v>
      </c>
      <c r="D69" s="12">
        <v>0</v>
      </c>
      <c r="E69" s="12">
        <v>0</v>
      </c>
      <c r="F69" s="12">
        <f>SUM(F65:F68)</f>
        <v>0</v>
      </c>
      <c r="G69" s="12">
        <v>0</v>
      </c>
      <c r="H69" s="12">
        <v>0</v>
      </c>
      <c r="I69" s="12">
        <f>SUM(I65:I68)</f>
        <v>200000</v>
      </c>
      <c r="J69" s="12">
        <v>0</v>
      </c>
      <c r="K69" s="12">
        <v>0</v>
      </c>
      <c r="L69" s="12">
        <f>SUM(L65:L68)</f>
        <v>0</v>
      </c>
      <c r="M69" s="12">
        <v>0</v>
      </c>
      <c r="N69" s="12">
        <v>0</v>
      </c>
    </row>
    <row r="70" spans="1:14" ht="33.75">
      <c r="A70" s="10" t="s">
        <v>44</v>
      </c>
      <c r="B70" s="11" t="s">
        <v>45</v>
      </c>
      <c r="C70" s="12"/>
      <c r="D70" s="12">
        <v>0</v>
      </c>
      <c r="E70" s="12">
        <v>0</v>
      </c>
      <c r="F70" s="12"/>
      <c r="G70" s="12">
        <v>0</v>
      </c>
      <c r="H70" s="12">
        <v>0</v>
      </c>
      <c r="I70" s="12"/>
      <c r="J70" s="12">
        <v>0</v>
      </c>
      <c r="K70" s="12">
        <v>0</v>
      </c>
      <c r="L70" s="12"/>
      <c r="M70" s="12">
        <v>0</v>
      </c>
      <c r="N70" s="12">
        <v>0</v>
      </c>
    </row>
    <row r="71" spans="1:14" ht="12.75">
      <c r="A71" s="10" t="s">
        <v>46</v>
      </c>
      <c r="B71" s="11" t="s">
        <v>47</v>
      </c>
      <c r="C71" s="12"/>
      <c r="D71" s="12">
        <v>0</v>
      </c>
      <c r="E71" s="12">
        <v>0</v>
      </c>
      <c r="F71" s="12"/>
      <c r="G71" s="12">
        <v>0</v>
      </c>
      <c r="H71" s="12">
        <v>0</v>
      </c>
      <c r="I71" s="12"/>
      <c r="J71" s="12">
        <v>0</v>
      </c>
      <c r="K71" s="12">
        <v>0</v>
      </c>
      <c r="L71" s="12"/>
      <c r="M71" s="12">
        <v>0</v>
      </c>
      <c r="N71" s="12">
        <v>0</v>
      </c>
    </row>
    <row r="72" spans="1:14" ht="12.75" customHeight="1">
      <c r="A72" s="50" t="s">
        <v>48</v>
      </c>
      <c r="B72" s="50"/>
      <c r="C72" s="12">
        <f>SUM(C70:C71)</f>
        <v>0</v>
      </c>
      <c r="D72" s="12">
        <v>0</v>
      </c>
      <c r="E72" s="12">
        <v>0</v>
      </c>
      <c r="F72" s="12">
        <f>SUM(F70:F71)</f>
        <v>0</v>
      </c>
      <c r="G72" s="12">
        <v>0</v>
      </c>
      <c r="H72" s="12">
        <v>0</v>
      </c>
      <c r="I72" s="12">
        <f>SUM(I70:I71)</f>
        <v>0</v>
      </c>
      <c r="J72" s="12">
        <v>0</v>
      </c>
      <c r="K72" s="12">
        <v>0</v>
      </c>
      <c r="L72" s="12">
        <f>SUM(L70:L71)</f>
        <v>0</v>
      </c>
      <c r="M72" s="12">
        <v>0</v>
      </c>
      <c r="N72" s="12">
        <v>0</v>
      </c>
    </row>
    <row r="73" spans="1:14" ht="22.5">
      <c r="A73" s="10" t="s">
        <v>49</v>
      </c>
      <c r="B73" s="11" t="s">
        <v>50</v>
      </c>
      <c r="C73" s="12"/>
      <c r="D73" s="12">
        <v>0</v>
      </c>
      <c r="E73" s="12">
        <v>0</v>
      </c>
      <c r="F73" s="12"/>
      <c r="G73" s="12">
        <v>0</v>
      </c>
      <c r="H73" s="12">
        <v>0</v>
      </c>
      <c r="I73" s="12"/>
      <c r="J73" s="12">
        <v>0</v>
      </c>
      <c r="K73" s="12">
        <v>0</v>
      </c>
      <c r="L73" s="12"/>
      <c r="M73" s="12">
        <v>0</v>
      </c>
      <c r="N73" s="12">
        <v>0</v>
      </c>
    </row>
    <row r="74" spans="1:14" ht="12.75" customHeight="1">
      <c r="A74" s="50" t="s">
        <v>51</v>
      </c>
      <c r="B74" s="50"/>
      <c r="C74" s="12">
        <f>SUM(C73)</f>
        <v>0</v>
      </c>
      <c r="D74" s="12">
        <v>0</v>
      </c>
      <c r="E74" s="12">
        <v>0</v>
      </c>
      <c r="F74" s="12">
        <f>SUM(F73)</f>
        <v>0</v>
      </c>
      <c r="G74" s="12">
        <v>0</v>
      </c>
      <c r="H74" s="12">
        <v>0</v>
      </c>
      <c r="I74" s="12">
        <f>SUM(I73)</f>
        <v>0</v>
      </c>
      <c r="J74" s="12">
        <v>0</v>
      </c>
      <c r="K74" s="12">
        <v>0</v>
      </c>
      <c r="L74" s="12">
        <f>SUM(L73)</f>
        <v>0</v>
      </c>
      <c r="M74" s="12">
        <v>0</v>
      </c>
      <c r="N74" s="12">
        <v>0</v>
      </c>
    </row>
    <row r="75" spans="1:14" ht="12.75">
      <c r="A75" s="10" t="s">
        <v>52</v>
      </c>
      <c r="B75" s="11" t="s">
        <v>53</v>
      </c>
      <c r="C75" s="12"/>
      <c r="D75" s="12">
        <v>0</v>
      </c>
      <c r="E75" s="12">
        <v>0</v>
      </c>
      <c r="F75" s="12"/>
      <c r="G75" s="12">
        <v>0</v>
      </c>
      <c r="H75" s="12">
        <v>0</v>
      </c>
      <c r="I75" s="12"/>
      <c r="J75" s="12">
        <v>0</v>
      </c>
      <c r="K75" s="12">
        <v>0</v>
      </c>
      <c r="L75" s="12"/>
      <c r="M75" s="12">
        <v>0</v>
      </c>
      <c r="N75" s="12">
        <v>0</v>
      </c>
    </row>
    <row r="76" spans="1:14" ht="12.75">
      <c r="A76" s="10" t="s">
        <v>54</v>
      </c>
      <c r="B76" s="11" t="s">
        <v>55</v>
      </c>
      <c r="C76" s="12"/>
      <c r="D76" s="12">
        <v>0</v>
      </c>
      <c r="E76" s="12">
        <v>0</v>
      </c>
      <c r="F76" s="12"/>
      <c r="G76" s="12">
        <v>0</v>
      </c>
      <c r="H76" s="12">
        <v>0</v>
      </c>
      <c r="I76" s="12"/>
      <c r="J76" s="12">
        <v>0</v>
      </c>
      <c r="K76" s="12">
        <v>0</v>
      </c>
      <c r="L76" s="12"/>
      <c r="M76" s="12">
        <v>0</v>
      </c>
      <c r="N76" s="12">
        <v>0</v>
      </c>
    </row>
    <row r="77" spans="1:14" ht="12.75" customHeight="1">
      <c r="A77" s="50" t="s">
        <v>56</v>
      </c>
      <c r="B77" s="50"/>
      <c r="C77" s="12">
        <f>SUM(C75:C76)</f>
        <v>0</v>
      </c>
      <c r="D77" s="12">
        <v>0</v>
      </c>
      <c r="E77" s="12">
        <v>0</v>
      </c>
      <c r="F77" s="12">
        <f>SUM(F75:F76)</f>
        <v>0</v>
      </c>
      <c r="G77" s="12">
        <v>0</v>
      </c>
      <c r="H77" s="12">
        <v>0</v>
      </c>
      <c r="I77" s="12">
        <f>SUM(I75:I76)</f>
        <v>0</v>
      </c>
      <c r="J77" s="12">
        <v>0</v>
      </c>
      <c r="K77" s="12">
        <v>0</v>
      </c>
      <c r="L77" s="12">
        <f>SUM(L75:L76)</f>
        <v>0</v>
      </c>
      <c r="M77" s="12">
        <v>0</v>
      </c>
      <c r="N77" s="12">
        <v>0</v>
      </c>
    </row>
    <row r="78" spans="1:14" ht="12.75" customHeight="1">
      <c r="A78" s="70" t="s">
        <v>57</v>
      </c>
      <c r="B78" s="70"/>
      <c r="C78" s="35">
        <f aca="true" t="shared" si="1" ref="C78:N78">SUM(C59+C64+C69+C72+C74+C77)</f>
        <v>9479718.22</v>
      </c>
      <c r="D78" s="35">
        <f t="shared" si="1"/>
        <v>0</v>
      </c>
      <c r="E78" s="35">
        <f t="shared" si="1"/>
        <v>0</v>
      </c>
      <c r="F78" s="35">
        <f t="shared" si="1"/>
        <v>8933499.370000001</v>
      </c>
      <c r="G78" s="35">
        <f t="shared" si="1"/>
        <v>0</v>
      </c>
      <c r="H78" s="35">
        <f t="shared" si="1"/>
        <v>0</v>
      </c>
      <c r="I78" s="35">
        <f t="shared" si="1"/>
        <v>39380346.11</v>
      </c>
      <c r="J78" s="35">
        <f t="shared" si="1"/>
        <v>0</v>
      </c>
      <c r="K78" s="35">
        <f t="shared" si="1"/>
        <v>0</v>
      </c>
      <c r="L78" s="35">
        <f t="shared" si="1"/>
        <v>60480402.8</v>
      </c>
      <c r="M78" s="35">
        <f t="shared" si="1"/>
        <v>0</v>
      </c>
      <c r="N78" s="35">
        <f t="shared" si="1"/>
        <v>0</v>
      </c>
    </row>
    <row r="86" spans="1:14" ht="12.75" customHeight="1">
      <c r="A86" s="54" t="s">
        <v>0</v>
      </c>
      <c r="B86" s="54"/>
      <c r="C86" s="46">
        <v>10</v>
      </c>
      <c r="D86" s="46"/>
      <c r="E86" s="46"/>
      <c r="F86" s="55">
        <v>11</v>
      </c>
      <c r="G86" s="55"/>
      <c r="H86" s="55"/>
      <c r="I86" s="46">
        <v>12</v>
      </c>
      <c r="J86" s="46"/>
      <c r="K86" s="46"/>
      <c r="L86" s="46">
        <v>13</v>
      </c>
      <c r="M86" s="46"/>
      <c r="N86" s="46"/>
    </row>
    <row r="87" spans="1:14" ht="12.75" customHeight="1">
      <c r="A87" s="54"/>
      <c r="B87" s="54"/>
      <c r="C87" s="47" t="s">
        <v>62</v>
      </c>
      <c r="D87" s="47"/>
      <c r="E87" s="47"/>
      <c r="F87" s="48" t="s">
        <v>63</v>
      </c>
      <c r="G87" s="48"/>
      <c r="H87" s="48"/>
      <c r="I87" s="47" t="s">
        <v>64</v>
      </c>
      <c r="J87" s="47"/>
      <c r="K87" s="47"/>
      <c r="L87" s="47" t="s">
        <v>65</v>
      </c>
      <c r="M87" s="47"/>
      <c r="N87" s="47"/>
    </row>
    <row r="88" spans="1:14" ht="12.75" customHeight="1">
      <c r="A88" s="54"/>
      <c r="B88" s="54"/>
      <c r="C88" s="47" t="s">
        <v>5</v>
      </c>
      <c r="D88" s="47"/>
      <c r="E88" s="47" t="s">
        <v>6</v>
      </c>
      <c r="F88" s="52" t="s">
        <v>5</v>
      </c>
      <c r="G88" s="52"/>
      <c r="H88" s="53" t="s">
        <v>6</v>
      </c>
      <c r="I88" s="47" t="s">
        <v>5</v>
      </c>
      <c r="J88" s="47"/>
      <c r="K88" s="47" t="s">
        <v>6</v>
      </c>
      <c r="L88" s="47" t="s">
        <v>5</v>
      </c>
      <c r="M88" s="47"/>
      <c r="N88" s="47" t="s">
        <v>6</v>
      </c>
    </row>
    <row r="89" spans="1:14" ht="12.75">
      <c r="A89" s="54"/>
      <c r="B89" s="54"/>
      <c r="C89" s="5"/>
      <c r="D89" s="6" t="s">
        <v>7</v>
      </c>
      <c r="E89" s="47"/>
      <c r="F89" s="7"/>
      <c r="G89" s="6" t="s">
        <v>7</v>
      </c>
      <c r="H89" s="53"/>
      <c r="I89" s="5"/>
      <c r="J89" s="6" t="s">
        <v>7</v>
      </c>
      <c r="K89" s="47"/>
      <c r="L89" s="5"/>
      <c r="M89" s="6" t="s">
        <v>7</v>
      </c>
      <c r="N89" s="47"/>
    </row>
    <row r="90" spans="1:14" ht="12.75" customHeight="1">
      <c r="A90" s="49" t="s">
        <v>8</v>
      </c>
      <c r="B90" s="49"/>
      <c r="C90" s="5"/>
      <c r="D90" s="6"/>
      <c r="E90" s="9"/>
      <c r="F90" s="7"/>
      <c r="G90" s="6"/>
      <c r="H90" s="7"/>
      <c r="I90" s="5"/>
      <c r="J90" s="6"/>
      <c r="K90" s="9"/>
      <c r="L90" s="5"/>
      <c r="M90" s="6"/>
      <c r="N90" s="9"/>
    </row>
    <row r="91" spans="1:14" ht="12.75">
      <c r="A91" s="10" t="s">
        <v>9</v>
      </c>
      <c r="B91" s="11" t="s">
        <v>10</v>
      </c>
      <c r="C91" s="12">
        <v>3365383.0499999993</v>
      </c>
      <c r="D91" s="12">
        <v>0</v>
      </c>
      <c r="E91" s="12">
        <v>0</v>
      </c>
      <c r="F91" s="12">
        <v>2275510.58</v>
      </c>
      <c r="G91" s="12">
        <v>0</v>
      </c>
      <c r="H91" s="12">
        <v>0</v>
      </c>
      <c r="I91" s="12">
        <v>3511759.7799999993</v>
      </c>
      <c r="J91" s="12">
        <v>0</v>
      </c>
      <c r="K91" s="12">
        <v>0</v>
      </c>
      <c r="L91" s="12">
        <v>1901056.4</v>
      </c>
      <c r="M91" s="12">
        <v>0</v>
      </c>
      <c r="N91" s="12">
        <v>0</v>
      </c>
    </row>
    <row r="92" spans="1:14" ht="12.75">
      <c r="A92" s="10" t="s">
        <v>11</v>
      </c>
      <c r="B92" s="11" t="s">
        <v>12</v>
      </c>
      <c r="C92" s="12">
        <v>346696.89</v>
      </c>
      <c r="D92" s="12">
        <v>0</v>
      </c>
      <c r="E92" s="12">
        <v>0</v>
      </c>
      <c r="F92" s="12">
        <v>285167.60000000003</v>
      </c>
      <c r="G92" s="12">
        <v>0</v>
      </c>
      <c r="H92" s="12">
        <v>0</v>
      </c>
      <c r="I92" s="12">
        <v>292555.37</v>
      </c>
      <c r="J92" s="12">
        <v>0</v>
      </c>
      <c r="K92" s="12">
        <v>0</v>
      </c>
      <c r="L92" s="12">
        <v>194336.27</v>
      </c>
      <c r="M92" s="12">
        <v>0</v>
      </c>
      <c r="N92" s="12">
        <v>0</v>
      </c>
    </row>
    <row r="93" spans="1:14" ht="12.75">
      <c r="A93" s="10" t="s">
        <v>13</v>
      </c>
      <c r="B93" s="11" t="s">
        <v>14</v>
      </c>
      <c r="C93" s="12">
        <v>286028115.81</v>
      </c>
      <c r="D93" s="12">
        <v>0</v>
      </c>
      <c r="E93" s="12">
        <v>0</v>
      </c>
      <c r="F93" s="12">
        <v>6550000</v>
      </c>
      <c r="G93" s="12">
        <v>0</v>
      </c>
      <c r="H93" s="12">
        <v>0</v>
      </c>
      <c r="I93" s="12">
        <v>2260000</v>
      </c>
      <c r="J93" s="12">
        <v>0</v>
      </c>
      <c r="K93" s="12">
        <v>0</v>
      </c>
      <c r="L93" s="12">
        <v>311706947</v>
      </c>
      <c r="M93" s="12">
        <v>0</v>
      </c>
      <c r="N93" s="12">
        <v>0</v>
      </c>
    </row>
    <row r="94" spans="1:14" ht="12.75">
      <c r="A94" s="10" t="s">
        <v>15</v>
      </c>
      <c r="B94" s="11" t="s">
        <v>16</v>
      </c>
      <c r="C94" s="12">
        <v>248534936.57999998</v>
      </c>
      <c r="D94" s="12">
        <v>0</v>
      </c>
      <c r="E94" s="12">
        <v>0</v>
      </c>
      <c r="F94" s="12">
        <v>9280000</v>
      </c>
      <c r="G94" s="12">
        <v>0</v>
      </c>
      <c r="H94" s="12">
        <v>0</v>
      </c>
      <c r="I94" s="12">
        <v>86506021.53999999</v>
      </c>
      <c r="J94" s="12">
        <v>0</v>
      </c>
      <c r="K94" s="12">
        <v>0</v>
      </c>
      <c r="L94" s="12">
        <v>8030539350.4800005</v>
      </c>
      <c r="M94" s="12">
        <v>0</v>
      </c>
      <c r="N94" s="12">
        <v>0</v>
      </c>
    </row>
    <row r="95" spans="1:14" ht="12.75">
      <c r="A95" s="10" t="s">
        <v>17</v>
      </c>
      <c r="B95" s="11" t="s">
        <v>18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/>
      <c r="J95" s="12">
        <v>0</v>
      </c>
      <c r="K95" s="12">
        <v>0</v>
      </c>
      <c r="L95" s="12">
        <v>16556256.629999999</v>
      </c>
      <c r="M95" s="12">
        <v>0</v>
      </c>
      <c r="N95" s="12">
        <v>0</v>
      </c>
    </row>
    <row r="96" spans="1:14" ht="12.75">
      <c r="A96" s="10" t="s">
        <v>19</v>
      </c>
      <c r="B96" s="11" t="s">
        <v>20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/>
      <c r="J96" s="12">
        <v>0</v>
      </c>
      <c r="K96" s="12">
        <v>0</v>
      </c>
      <c r="L96" s="12"/>
      <c r="M96" s="12">
        <v>0</v>
      </c>
      <c r="N96" s="12">
        <v>0</v>
      </c>
    </row>
    <row r="97" spans="1:14" ht="22.5">
      <c r="A97" s="10" t="s">
        <v>21</v>
      </c>
      <c r="B97" s="11" t="s">
        <v>22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4000</v>
      </c>
      <c r="M97" s="12">
        <v>0</v>
      </c>
      <c r="N97" s="12">
        <v>0</v>
      </c>
    </row>
    <row r="98" spans="1:14" ht="12.75">
      <c r="A98" s="10" t="s">
        <v>23</v>
      </c>
      <c r="B98" s="11" t="s">
        <v>24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/>
      <c r="J98" s="12">
        <v>0</v>
      </c>
      <c r="K98" s="12">
        <v>0</v>
      </c>
      <c r="L98" s="12"/>
      <c r="M98" s="12">
        <v>0</v>
      </c>
      <c r="N98" s="12">
        <v>0</v>
      </c>
    </row>
    <row r="99" spans="1:14" ht="12.75" customHeight="1">
      <c r="A99" s="50" t="s">
        <v>25</v>
      </c>
      <c r="B99" s="50"/>
      <c r="C99" s="12">
        <f>SUM(C91:C98)</f>
        <v>538275132.3299999</v>
      </c>
      <c r="D99" s="12">
        <v>0</v>
      </c>
      <c r="E99" s="12">
        <v>0</v>
      </c>
      <c r="F99" s="12">
        <f>SUM(F91:F98)</f>
        <v>18390678.18</v>
      </c>
      <c r="G99" s="12">
        <v>0</v>
      </c>
      <c r="H99" s="12">
        <v>0</v>
      </c>
      <c r="I99" s="12">
        <f>SUM(I91:I98)</f>
        <v>92570336.69</v>
      </c>
      <c r="J99" s="12">
        <v>0</v>
      </c>
      <c r="K99" s="12">
        <v>0</v>
      </c>
      <c r="L99" s="12">
        <f>SUM(L91:L98)</f>
        <v>8360901946.780001</v>
      </c>
      <c r="M99" s="12">
        <v>0</v>
      </c>
      <c r="N99" s="12">
        <v>0</v>
      </c>
    </row>
    <row r="100" spans="1:14" ht="22.5">
      <c r="A100" s="10" t="s">
        <v>26</v>
      </c>
      <c r="B100" s="11" t="s">
        <v>27</v>
      </c>
      <c r="C100" s="12">
        <v>850000</v>
      </c>
      <c r="D100" s="12">
        <v>0</v>
      </c>
      <c r="E100" s="12">
        <v>0</v>
      </c>
      <c r="F100" s="12">
        <v>2225000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300000</v>
      </c>
      <c r="M100" s="12">
        <v>0</v>
      </c>
      <c r="N100" s="12">
        <v>0</v>
      </c>
    </row>
    <row r="101" spans="1:14" ht="12.75">
      <c r="A101" s="10" t="s">
        <v>28</v>
      </c>
      <c r="B101" s="11" t="s">
        <v>29</v>
      </c>
      <c r="C101" s="12">
        <v>7478897.14</v>
      </c>
      <c r="D101" s="12">
        <v>0</v>
      </c>
      <c r="E101" s="12">
        <v>0</v>
      </c>
      <c r="F101" s="12">
        <v>4700000</v>
      </c>
      <c r="G101" s="12">
        <v>0</v>
      </c>
      <c r="H101" s="12">
        <v>0</v>
      </c>
      <c r="I101" s="12">
        <v>100000</v>
      </c>
      <c r="J101" s="12">
        <v>0</v>
      </c>
      <c r="K101" s="12">
        <v>0</v>
      </c>
      <c r="L101" s="12">
        <v>15983248</v>
      </c>
      <c r="M101" s="12">
        <v>0</v>
      </c>
      <c r="N101" s="12">
        <v>0</v>
      </c>
    </row>
    <row r="102" spans="1:14" ht="22.5">
      <c r="A102" s="10" t="s">
        <v>30</v>
      </c>
      <c r="B102" s="11" t="s">
        <v>31</v>
      </c>
      <c r="C102" s="12">
        <v>0</v>
      </c>
      <c r="D102" s="12">
        <v>0</v>
      </c>
      <c r="E102" s="12">
        <v>0</v>
      </c>
      <c r="F102" s="12">
        <v>1000000</v>
      </c>
      <c r="G102" s="12">
        <v>0</v>
      </c>
      <c r="H102" s="12">
        <v>0</v>
      </c>
      <c r="I102" s="12"/>
      <c r="J102" s="12">
        <v>0</v>
      </c>
      <c r="K102" s="12">
        <v>0</v>
      </c>
      <c r="L102" s="12">
        <v>0</v>
      </c>
      <c r="M102" s="12">
        <v>0</v>
      </c>
      <c r="N102" s="12">
        <v>0</v>
      </c>
    </row>
    <row r="103" spans="1:14" ht="12.75">
      <c r="A103" s="10" t="s">
        <v>32</v>
      </c>
      <c r="B103" s="11" t="s">
        <v>33</v>
      </c>
      <c r="C103" s="12">
        <v>0</v>
      </c>
      <c r="D103" s="12">
        <v>0</v>
      </c>
      <c r="E103" s="12">
        <v>0</v>
      </c>
      <c r="F103" s="12"/>
      <c r="G103" s="12">
        <v>0</v>
      </c>
      <c r="H103" s="12">
        <v>0</v>
      </c>
      <c r="I103" s="12"/>
      <c r="J103" s="12">
        <v>0</v>
      </c>
      <c r="K103" s="12">
        <v>0</v>
      </c>
      <c r="L103" s="12">
        <v>0</v>
      </c>
      <c r="M103" s="12">
        <v>0</v>
      </c>
      <c r="N103" s="12">
        <v>0</v>
      </c>
    </row>
    <row r="104" spans="1:14" ht="12.75" customHeight="1">
      <c r="A104" s="50" t="s">
        <v>34</v>
      </c>
      <c r="B104" s="50"/>
      <c r="C104" s="12">
        <f>SUM(C100:C103)</f>
        <v>8328897.14</v>
      </c>
      <c r="D104" s="12">
        <v>0</v>
      </c>
      <c r="E104" s="12">
        <v>0</v>
      </c>
      <c r="F104" s="12">
        <f>SUM(F100:F103)</f>
        <v>7925000</v>
      </c>
      <c r="G104" s="12">
        <v>0</v>
      </c>
      <c r="H104" s="12">
        <v>0</v>
      </c>
      <c r="I104" s="12">
        <f>SUM(I100:I103)</f>
        <v>100000</v>
      </c>
      <c r="J104" s="12">
        <v>0</v>
      </c>
      <c r="K104" s="12">
        <v>0</v>
      </c>
      <c r="L104" s="12">
        <f>SUM(L100:L103)</f>
        <v>16283248</v>
      </c>
      <c r="M104" s="12">
        <v>0</v>
      </c>
      <c r="N104" s="12">
        <v>0</v>
      </c>
    </row>
    <row r="105" spans="1:14" ht="12.75">
      <c r="A105" s="10" t="s">
        <v>35</v>
      </c>
      <c r="B105" s="11" t="s">
        <v>36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/>
      <c r="J105" s="12">
        <v>0</v>
      </c>
      <c r="K105" s="12">
        <v>0</v>
      </c>
      <c r="L105" s="12"/>
      <c r="M105" s="12">
        <v>0</v>
      </c>
      <c r="N105" s="12">
        <v>0</v>
      </c>
    </row>
    <row r="106" spans="1:14" ht="22.5">
      <c r="A106" s="10" t="s">
        <v>37</v>
      </c>
      <c r="B106" s="11" t="s">
        <v>38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/>
      <c r="J106" s="12">
        <v>0</v>
      </c>
      <c r="K106" s="12">
        <v>0</v>
      </c>
      <c r="L106" s="12"/>
      <c r="M106" s="12">
        <v>0</v>
      </c>
      <c r="N106" s="12">
        <v>0</v>
      </c>
    </row>
    <row r="107" spans="1:14" ht="22.5">
      <c r="A107" s="10" t="s">
        <v>39</v>
      </c>
      <c r="B107" s="11" t="s">
        <v>40</v>
      </c>
      <c r="C107" s="12">
        <v>500000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/>
      <c r="J107" s="12">
        <v>0</v>
      </c>
      <c r="K107" s="12">
        <v>0</v>
      </c>
      <c r="L107" s="12"/>
      <c r="M107" s="12">
        <v>0</v>
      </c>
      <c r="N107" s="12">
        <v>0</v>
      </c>
    </row>
    <row r="108" spans="1:14" ht="22.5">
      <c r="A108" s="10" t="s">
        <v>41</v>
      </c>
      <c r="B108" s="11" t="s">
        <v>42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/>
      <c r="J108" s="12">
        <v>0</v>
      </c>
      <c r="K108" s="12">
        <v>0</v>
      </c>
      <c r="L108" s="12"/>
      <c r="M108" s="12">
        <v>0</v>
      </c>
      <c r="N108" s="12">
        <v>0</v>
      </c>
    </row>
    <row r="109" spans="1:14" ht="12.75" customHeight="1">
      <c r="A109" s="51" t="s">
        <v>43</v>
      </c>
      <c r="B109" s="51"/>
      <c r="C109" s="12">
        <f>SUM(C105:C108)</f>
        <v>500000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f>SUM(I105:I108)</f>
        <v>0</v>
      </c>
      <c r="J109" s="12">
        <v>0</v>
      </c>
      <c r="K109" s="12">
        <v>0</v>
      </c>
      <c r="L109" s="12">
        <f>SUM(L105:L108)</f>
        <v>0</v>
      </c>
      <c r="M109" s="12">
        <v>0</v>
      </c>
      <c r="N109" s="12">
        <v>0</v>
      </c>
    </row>
    <row r="110" spans="1:14" ht="33.75">
      <c r="A110" s="10" t="s">
        <v>44</v>
      </c>
      <c r="B110" s="11" t="s">
        <v>45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/>
      <c r="J110" s="12">
        <v>0</v>
      </c>
      <c r="K110" s="12">
        <v>0</v>
      </c>
      <c r="L110" s="12">
        <v>23913518.75</v>
      </c>
      <c r="M110" s="12">
        <v>0</v>
      </c>
      <c r="N110" s="12">
        <v>0</v>
      </c>
    </row>
    <row r="111" spans="1:14" ht="12.75">
      <c r="A111" s="10" t="s">
        <v>46</v>
      </c>
      <c r="B111" s="11" t="s">
        <v>47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/>
      <c r="J111" s="12">
        <v>0</v>
      </c>
      <c r="K111" s="12">
        <v>0</v>
      </c>
      <c r="L111" s="12"/>
      <c r="M111" s="12">
        <v>0</v>
      </c>
      <c r="N111" s="12">
        <v>0</v>
      </c>
    </row>
    <row r="112" spans="1:14" ht="12.75" customHeight="1">
      <c r="A112" s="50" t="s">
        <v>48</v>
      </c>
      <c r="B112" s="50"/>
      <c r="C112" s="12">
        <f>SUM(C110:C111)</f>
        <v>0</v>
      </c>
      <c r="D112" s="12"/>
      <c r="E112" s="12">
        <v>0</v>
      </c>
      <c r="F112" s="12">
        <v>0</v>
      </c>
      <c r="G112" s="12">
        <v>0</v>
      </c>
      <c r="H112" s="12">
        <v>0</v>
      </c>
      <c r="I112" s="12">
        <f>SUM(I110:I111)</f>
        <v>0</v>
      </c>
      <c r="J112" s="12">
        <v>0</v>
      </c>
      <c r="K112" s="12">
        <v>0</v>
      </c>
      <c r="L112" s="12">
        <f>SUM(L110:L111)</f>
        <v>23913518.75</v>
      </c>
      <c r="M112" s="12">
        <v>0</v>
      </c>
      <c r="N112" s="12">
        <v>0</v>
      </c>
    </row>
    <row r="113" spans="1:14" ht="22.5">
      <c r="A113" s="10" t="s">
        <v>49</v>
      </c>
      <c r="B113" s="11" t="s">
        <v>50</v>
      </c>
      <c r="C113" s="12">
        <v>0</v>
      </c>
      <c r="D113" s="12"/>
      <c r="E113" s="12">
        <v>0</v>
      </c>
      <c r="F113" s="12">
        <v>0</v>
      </c>
      <c r="G113" s="12">
        <v>0</v>
      </c>
      <c r="H113" s="12">
        <v>0</v>
      </c>
      <c r="I113" s="12"/>
      <c r="J113" s="12">
        <v>0</v>
      </c>
      <c r="K113" s="12">
        <v>0</v>
      </c>
      <c r="L113" s="12"/>
      <c r="M113" s="12">
        <v>0</v>
      </c>
      <c r="N113" s="12">
        <v>0</v>
      </c>
    </row>
    <row r="114" spans="1:14" ht="12.75" customHeight="1">
      <c r="A114" s="50" t="s">
        <v>51</v>
      </c>
      <c r="B114" s="50"/>
      <c r="C114" s="12">
        <f>SUM(C113)</f>
        <v>0</v>
      </c>
      <c r="D114" s="12"/>
      <c r="E114" s="12">
        <v>0</v>
      </c>
      <c r="F114" s="12">
        <v>0</v>
      </c>
      <c r="G114" s="12">
        <v>0</v>
      </c>
      <c r="H114" s="12">
        <v>0</v>
      </c>
      <c r="I114" s="12">
        <f>SUM(I113)</f>
        <v>0</v>
      </c>
      <c r="J114" s="12">
        <v>0</v>
      </c>
      <c r="K114" s="12">
        <v>0</v>
      </c>
      <c r="L114" s="12">
        <f>SUM(L113)</f>
        <v>0</v>
      </c>
      <c r="M114" s="12">
        <v>0</v>
      </c>
      <c r="N114" s="12">
        <v>0</v>
      </c>
    </row>
    <row r="115" spans="1:14" ht="12.75">
      <c r="A115" s="10" t="s">
        <v>52</v>
      </c>
      <c r="B115" s="11" t="s">
        <v>53</v>
      </c>
      <c r="C115" s="12">
        <v>0</v>
      </c>
      <c r="D115" s="12"/>
      <c r="E115" s="12">
        <v>0</v>
      </c>
      <c r="F115" s="12">
        <v>0</v>
      </c>
      <c r="G115" s="12">
        <v>0</v>
      </c>
      <c r="H115" s="12">
        <v>0</v>
      </c>
      <c r="I115" s="12"/>
      <c r="J115" s="12">
        <v>0</v>
      </c>
      <c r="K115" s="12">
        <v>0</v>
      </c>
      <c r="L115" s="12"/>
      <c r="M115" s="12">
        <v>0</v>
      </c>
      <c r="N115" s="12">
        <v>0</v>
      </c>
    </row>
    <row r="116" spans="1:14" ht="12.75">
      <c r="A116" s="10" t="s">
        <v>54</v>
      </c>
      <c r="B116" s="11" t="s">
        <v>55</v>
      </c>
      <c r="C116" s="12">
        <v>0</v>
      </c>
      <c r="D116" s="12"/>
      <c r="E116" s="12">
        <v>0</v>
      </c>
      <c r="F116" s="12">
        <v>0</v>
      </c>
      <c r="G116" s="12">
        <v>0</v>
      </c>
      <c r="H116" s="12">
        <v>0</v>
      </c>
      <c r="I116" s="12"/>
      <c r="J116" s="12">
        <v>0</v>
      </c>
      <c r="K116" s="12">
        <v>0</v>
      </c>
      <c r="L116" s="12"/>
      <c r="M116" s="12">
        <v>0</v>
      </c>
      <c r="N116" s="12">
        <v>0</v>
      </c>
    </row>
    <row r="117" spans="1:14" ht="12.75" customHeight="1">
      <c r="A117" s="50" t="s">
        <v>56</v>
      </c>
      <c r="B117" s="50"/>
      <c r="C117" s="12">
        <f>SUM(C115:C116)</f>
        <v>0</v>
      </c>
      <c r="D117" s="12"/>
      <c r="E117" s="12">
        <v>0</v>
      </c>
      <c r="F117" s="12">
        <v>0</v>
      </c>
      <c r="G117" s="12">
        <v>0</v>
      </c>
      <c r="H117" s="12">
        <v>0</v>
      </c>
      <c r="I117" s="12">
        <f>SUM(I115:I116)</f>
        <v>0</v>
      </c>
      <c r="J117" s="12">
        <v>0</v>
      </c>
      <c r="K117" s="12">
        <v>0</v>
      </c>
      <c r="L117" s="12">
        <f>SUM(L115:L116)</f>
        <v>0</v>
      </c>
      <c r="M117" s="12">
        <v>0</v>
      </c>
      <c r="N117" s="12">
        <v>0</v>
      </c>
    </row>
    <row r="118" spans="1:14" ht="12.75" customHeight="1">
      <c r="A118" s="70" t="s">
        <v>57</v>
      </c>
      <c r="B118" s="70"/>
      <c r="C118" s="35">
        <f aca="true" t="shared" si="2" ref="C118:N118">SUM(C99+C104+C109+C112+C114+C117)</f>
        <v>547104029.4699999</v>
      </c>
      <c r="D118" s="35">
        <f t="shared" si="2"/>
        <v>0</v>
      </c>
      <c r="E118" s="35">
        <f t="shared" si="2"/>
        <v>0</v>
      </c>
      <c r="F118" s="35">
        <f t="shared" si="2"/>
        <v>26315678.18</v>
      </c>
      <c r="G118" s="35">
        <f t="shared" si="2"/>
        <v>0</v>
      </c>
      <c r="H118" s="35">
        <f t="shared" si="2"/>
        <v>0</v>
      </c>
      <c r="I118" s="35">
        <f t="shared" si="2"/>
        <v>92670336.69</v>
      </c>
      <c r="J118" s="35">
        <f t="shared" si="2"/>
        <v>0</v>
      </c>
      <c r="K118" s="35">
        <f t="shared" si="2"/>
        <v>0</v>
      </c>
      <c r="L118" s="35">
        <f t="shared" si="2"/>
        <v>8401098713.530001</v>
      </c>
      <c r="M118" s="35">
        <f t="shared" si="2"/>
        <v>0</v>
      </c>
      <c r="N118" s="35">
        <f t="shared" si="2"/>
        <v>0</v>
      </c>
    </row>
    <row r="128" spans="1:14" ht="12.75" customHeight="1">
      <c r="A128" s="54" t="s">
        <v>0</v>
      </c>
      <c r="B128" s="54"/>
      <c r="C128" s="46">
        <v>14</v>
      </c>
      <c r="D128" s="46"/>
      <c r="E128" s="46"/>
      <c r="F128" s="55">
        <v>15</v>
      </c>
      <c r="G128" s="55"/>
      <c r="H128" s="55"/>
      <c r="I128" s="46">
        <v>16</v>
      </c>
      <c r="J128" s="46"/>
      <c r="K128" s="46"/>
      <c r="L128" s="46">
        <v>17</v>
      </c>
      <c r="M128" s="46"/>
      <c r="N128" s="46"/>
    </row>
    <row r="129" spans="1:14" ht="12.75" customHeight="1">
      <c r="A129" s="54"/>
      <c r="B129" s="54"/>
      <c r="C129" s="47" t="s">
        <v>66</v>
      </c>
      <c r="D129" s="47"/>
      <c r="E129" s="47"/>
      <c r="F129" s="48" t="s">
        <v>67</v>
      </c>
      <c r="G129" s="48"/>
      <c r="H129" s="48"/>
      <c r="I129" s="47" t="s">
        <v>68</v>
      </c>
      <c r="J129" s="47"/>
      <c r="K129" s="47"/>
      <c r="L129" s="47" t="s">
        <v>69</v>
      </c>
      <c r="M129" s="47"/>
      <c r="N129" s="47"/>
    </row>
    <row r="130" spans="1:14" ht="12.75" customHeight="1">
      <c r="A130" s="54"/>
      <c r="B130" s="54"/>
      <c r="C130" s="47" t="s">
        <v>5</v>
      </c>
      <c r="D130" s="47"/>
      <c r="E130" s="47" t="s">
        <v>6</v>
      </c>
      <c r="F130" s="52" t="s">
        <v>5</v>
      </c>
      <c r="G130" s="52"/>
      <c r="H130" s="53" t="s">
        <v>6</v>
      </c>
      <c r="I130" s="47" t="s">
        <v>5</v>
      </c>
      <c r="J130" s="47"/>
      <c r="K130" s="47" t="s">
        <v>6</v>
      </c>
      <c r="L130" s="47" t="s">
        <v>5</v>
      </c>
      <c r="M130" s="47"/>
      <c r="N130" s="47" t="s">
        <v>6</v>
      </c>
    </row>
    <row r="131" spans="1:14" ht="12.75">
      <c r="A131" s="54"/>
      <c r="B131" s="54"/>
      <c r="C131" s="5"/>
      <c r="D131" s="6" t="s">
        <v>7</v>
      </c>
      <c r="E131" s="47"/>
      <c r="F131" s="7"/>
      <c r="G131" s="6" t="s">
        <v>7</v>
      </c>
      <c r="H131" s="53"/>
      <c r="I131" s="5"/>
      <c r="J131" s="6" t="s">
        <v>7</v>
      </c>
      <c r="K131" s="47"/>
      <c r="L131" s="5"/>
      <c r="M131" s="6" t="s">
        <v>7</v>
      </c>
      <c r="N131" s="47"/>
    </row>
    <row r="132" spans="1:14" ht="12.75" customHeight="1">
      <c r="A132" s="49" t="s">
        <v>8</v>
      </c>
      <c r="B132" s="49"/>
      <c r="C132" s="5"/>
      <c r="D132" s="6"/>
      <c r="E132" s="9"/>
      <c r="F132" s="39"/>
      <c r="G132" s="6"/>
      <c r="H132" s="7"/>
      <c r="I132" s="44"/>
      <c r="J132" s="6"/>
      <c r="K132" s="9"/>
      <c r="L132" s="44"/>
      <c r="M132" s="6"/>
      <c r="N132" s="9"/>
    </row>
    <row r="133" spans="1:14" ht="12.75">
      <c r="A133" s="10" t="s">
        <v>9</v>
      </c>
      <c r="B133" s="11" t="s">
        <v>10</v>
      </c>
      <c r="C133" s="12">
        <v>2818674.8899999997</v>
      </c>
      <c r="D133" s="12">
        <v>0</v>
      </c>
      <c r="E133" s="12"/>
      <c r="F133" s="12">
        <v>15359041.130000003</v>
      </c>
      <c r="G133" s="12">
        <v>0</v>
      </c>
      <c r="H133" s="12"/>
      <c r="I133" s="12">
        <v>7187623.44</v>
      </c>
      <c r="J133" s="12">
        <v>0</v>
      </c>
      <c r="K133" s="12"/>
      <c r="L133" s="12">
        <v>1471274.75</v>
      </c>
      <c r="M133" s="12">
        <v>0</v>
      </c>
      <c r="N133" s="12"/>
    </row>
    <row r="134" spans="1:14" ht="12.75">
      <c r="A134" s="10" t="s">
        <v>11</v>
      </c>
      <c r="B134" s="11" t="s">
        <v>12</v>
      </c>
      <c r="C134" s="12">
        <v>265809.46</v>
      </c>
      <c r="D134" s="12">
        <v>0</v>
      </c>
      <c r="E134" s="12"/>
      <c r="F134" s="12">
        <v>1070796.8599999999</v>
      </c>
      <c r="G134" s="12">
        <v>0</v>
      </c>
      <c r="H134" s="12"/>
      <c r="I134" s="12">
        <v>1222834.6700000002</v>
      </c>
      <c r="J134" s="12">
        <v>0</v>
      </c>
      <c r="K134" s="12"/>
      <c r="L134" s="12">
        <v>153621.37</v>
      </c>
      <c r="M134" s="12">
        <v>0</v>
      </c>
      <c r="N134" s="12"/>
    </row>
    <row r="135" spans="1:14" ht="12.75">
      <c r="A135" s="10" t="s">
        <v>13</v>
      </c>
      <c r="B135" s="11" t="s">
        <v>14</v>
      </c>
      <c r="C135" s="12">
        <v>400000</v>
      </c>
      <c r="D135" s="12">
        <v>0</v>
      </c>
      <c r="E135" s="12"/>
      <c r="F135" s="12">
        <v>2043372.12</v>
      </c>
      <c r="G135" s="12">
        <v>0</v>
      </c>
      <c r="H135" s="12"/>
      <c r="I135" s="12">
        <v>6439000</v>
      </c>
      <c r="J135" s="12">
        <v>0</v>
      </c>
      <c r="K135" s="12"/>
      <c r="L135" s="12">
        <v>464952.36</v>
      </c>
      <c r="M135" s="12">
        <v>0</v>
      </c>
      <c r="N135" s="12"/>
    </row>
    <row r="136" spans="1:14" ht="12.75">
      <c r="A136" s="10" t="s">
        <v>15</v>
      </c>
      <c r="B136" s="11" t="s">
        <v>16</v>
      </c>
      <c r="C136" s="12">
        <v>3260000</v>
      </c>
      <c r="D136" s="12">
        <v>0</v>
      </c>
      <c r="E136" s="12"/>
      <c r="F136" s="12">
        <v>16954354</v>
      </c>
      <c r="G136" s="12">
        <v>0</v>
      </c>
      <c r="H136" s="12"/>
      <c r="I136" s="12">
        <v>54837000</v>
      </c>
      <c r="J136" s="12">
        <v>0</v>
      </c>
      <c r="K136" s="12"/>
      <c r="L136" s="12">
        <v>1022500</v>
      </c>
      <c r="M136" s="12">
        <v>0</v>
      </c>
      <c r="N136" s="12"/>
    </row>
    <row r="137" spans="1:14" ht="12.75">
      <c r="A137" s="10" t="s">
        <v>17</v>
      </c>
      <c r="B137" s="11" t="s">
        <v>18</v>
      </c>
      <c r="C137" s="12"/>
      <c r="D137" s="12">
        <v>0</v>
      </c>
      <c r="E137" s="12"/>
      <c r="F137" s="12"/>
      <c r="G137" s="12">
        <v>0</v>
      </c>
      <c r="H137" s="12"/>
      <c r="I137" s="12"/>
      <c r="J137" s="12">
        <v>0</v>
      </c>
      <c r="K137" s="12"/>
      <c r="L137" s="12"/>
      <c r="M137" s="12">
        <v>0</v>
      </c>
      <c r="N137" s="12"/>
    </row>
    <row r="138" spans="1:14" ht="12.75">
      <c r="A138" s="10" t="s">
        <v>19</v>
      </c>
      <c r="B138" s="11" t="s">
        <v>20</v>
      </c>
      <c r="C138" s="12"/>
      <c r="D138" s="12">
        <v>0</v>
      </c>
      <c r="E138" s="12"/>
      <c r="F138" s="12"/>
      <c r="G138" s="12">
        <v>0</v>
      </c>
      <c r="H138" s="12"/>
      <c r="I138" s="12"/>
      <c r="J138" s="12">
        <v>0</v>
      </c>
      <c r="K138" s="12"/>
      <c r="L138" s="12"/>
      <c r="M138" s="12">
        <v>0</v>
      </c>
      <c r="N138" s="12"/>
    </row>
    <row r="139" spans="1:14" ht="22.5">
      <c r="A139" s="10" t="s">
        <v>21</v>
      </c>
      <c r="B139" s="11" t="s">
        <v>22</v>
      </c>
      <c r="C139" s="12"/>
      <c r="D139" s="12">
        <v>0</v>
      </c>
      <c r="E139" s="12"/>
      <c r="F139" s="12">
        <v>0</v>
      </c>
      <c r="G139" s="12">
        <v>0</v>
      </c>
      <c r="H139" s="12"/>
      <c r="I139" s="12"/>
      <c r="J139" s="12">
        <v>0</v>
      </c>
      <c r="K139" s="12"/>
      <c r="L139" s="12">
        <v>22000</v>
      </c>
      <c r="M139" s="12">
        <v>0</v>
      </c>
      <c r="N139" s="12"/>
    </row>
    <row r="140" spans="1:14" ht="12.75">
      <c r="A140" s="10" t="s">
        <v>23</v>
      </c>
      <c r="B140" s="11" t="s">
        <v>24</v>
      </c>
      <c r="C140" s="12"/>
      <c r="D140" s="12">
        <v>0</v>
      </c>
      <c r="E140" s="12"/>
      <c r="F140" s="12"/>
      <c r="G140" s="12">
        <v>0</v>
      </c>
      <c r="H140" s="12"/>
      <c r="I140" s="12">
        <v>322600</v>
      </c>
      <c r="J140" s="12">
        <v>0</v>
      </c>
      <c r="K140" s="12"/>
      <c r="L140" s="12"/>
      <c r="M140" s="12">
        <v>0</v>
      </c>
      <c r="N140" s="12"/>
    </row>
    <row r="141" spans="1:14" ht="12.75" customHeight="1">
      <c r="A141" s="50" t="s">
        <v>25</v>
      </c>
      <c r="B141" s="50"/>
      <c r="C141" s="12">
        <f>SUM(C133:C140)</f>
        <v>6744484.35</v>
      </c>
      <c r="D141" s="12">
        <v>0</v>
      </c>
      <c r="E141" s="12"/>
      <c r="F141" s="12">
        <f>SUM(F133:F140)</f>
        <v>35427564.11</v>
      </c>
      <c r="G141" s="12">
        <v>0</v>
      </c>
      <c r="H141" s="12"/>
      <c r="I141" s="12">
        <f>SUM(I133:I140)</f>
        <v>70009058.11</v>
      </c>
      <c r="J141" s="12">
        <v>0</v>
      </c>
      <c r="K141" s="12"/>
      <c r="L141" s="12">
        <f>SUM(L133:L140)</f>
        <v>3134348.48</v>
      </c>
      <c r="M141" s="12">
        <v>0</v>
      </c>
      <c r="N141" s="12"/>
    </row>
    <row r="142" spans="1:14" ht="22.5">
      <c r="A142" s="10" t="s">
        <v>26</v>
      </c>
      <c r="B142" s="11" t="s">
        <v>27</v>
      </c>
      <c r="C142" s="12">
        <v>0</v>
      </c>
      <c r="D142" s="12">
        <v>0</v>
      </c>
      <c r="E142" s="12"/>
      <c r="F142" s="12">
        <v>0</v>
      </c>
      <c r="G142" s="12">
        <v>0</v>
      </c>
      <c r="H142" s="12"/>
      <c r="I142" s="12">
        <v>1312000</v>
      </c>
      <c r="J142" s="12">
        <v>0</v>
      </c>
      <c r="K142" s="12"/>
      <c r="L142" s="12">
        <v>6000</v>
      </c>
      <c r="M142" s="12">
        <v>0</v>
      </c>
      <c r="N142" s="12"/>
    </row>
    <row r="143" spans="1:14" ht="12.75">
      <c r="A143" s="10" t="s">
        <v>28</v>
      </c>
      <c r="B143" s="11" t="s">
        <v>29</v>
      </c>
      <c r="C143" s="12">
        <v>2000000</v>
      </c>
      <c r="D143" s="12">
        <v>0</v>
      </c>
      <c r="E143" s="12"/>
      <c r="F143" s="12">
        <v>0</v>
      </c>
      <c r="G143" s="12">
        <v>0</v>
      </c>
      <c r="H143" s="12"/>
      <c r="I143" s="12">
        <v>21110000</v>
      </c>
      <c r="J143" s="12">
        <v>0</v>
      </c>
      <c r="K143" s="12"/>
      <c r="L143" s="12">
        <v>833383.8400000001</v>
      </c>
      <c r="M143" s="12">
        <v>0</v>
      </c>
      <c r="N143" s="12"/>
    </row>
    <row r="144" spans="1:14" ht="22.5">
      <c r="A144" s="10" t="s">
        <v>30</v>
      </c>
      <c r="B144" s="11" t="s">
        <v>31</v>
      </c>
      <c r="C144" s="12">
        <v>0</v>
      </c>
      <c r="D144" s="12">
        <v>0</v>
      </c>
      <c r="E144" s="12"/>
      <c r="F144" s="12"/>
      <c r="G144" s="12">
        <v>0</v>
      </c>
      <c r="H144" s="12"/>
      <c r="I144" s="12">
        <v>700000</v>
      </c>
      <c r="J144" s="12">
        <v>0</v>
      </c>
      <c r="K144" s="12"/>
      <c r="L144" s="12">
        <v>0</v>
      </c>
      <c r="M144" s="12">
        <v>0</v>
      </c>
      <c r="N144" s="12"/>
    </row>
    <row r="145" spans="1:14" ht="12.75">
      <c r="A145" s="10" t="s">
        <v>32</v>
      </c>
      <c r="B145" s="11" t="s">
        <v>33</v>
      </c>
      <c r="C145" s="12">
        <v>0</v>
      </c>
      <c r="D145" s="12">
        <v>0</v>
      </c>
      <c r="E145" s="12"/>
      <c r="F145" s="12"/>
      <c r="G145" s="12">
        <v>0</v>
      </c>
      <c r="H145" s="12"/>
      <c r="I145" s="12"/>
      <c r="J145" s="12">
        <v>0</v>
      </c>
      <c r="K145" s="12"/>
      <c r="L145" s="12"/>
      <c r="M145" s="12">
        <v>0</v>
      </c>
      <c r="N145" s="12"/>
    </row>
    <row r="146" spans="1:14" ht="12.75" customHeight="1">
      <c r="A146" s="50" t="s">
        <v>34</v>
      </c>
      <c r="B146" s="50"/>
      <c r="C146" s="12">
        <f>SUM(C142:C145)</f>
        <v>2000000</v>
      </c>
      <c r="D146" s="12">
        <v>0</v>
      </c>
      <c r="E146" s="12"/>
      <c r="F146" s="12">
        <f>SUM(F142:F145)</f>
        <v>0</v>
      </c>
      <c r="G146" s="12">
        <v>0</v>
      </c>
      <c r="H146" s="12"/>
      <c r="I146" s="12">
        <f>SUM(I142:I145)</f>
        <v>23122000</v>
      </c>
      <c r="J146" s="12">
        <v>0</v>
      </c>
      <c r="K146" s="12"/>
      <c r="L146" s="12">
        <f>SUM(L142:L145)</f>
        <v>839383.8400000001</v>
      </c>
      <c r="M146" s="12">
        <v>0</v>
      </c>
      <c r="N146" s="12"/>
    </row>
    <row r="147" spans="1:14" ht="12.75">
      <c r="A147" s="10" t="s">
        <v>35</v>
      </c>
      <c r="B147" s="11" t="s">
        <v>36</v>
      </c>
      <c r="C147" s="12"/>
      <c r="D147" s="12">
        <v>0</v>
      </c>
      <c r="E147" s="12"/>
      <c r="F147" s="12">
        <v>0</v>
      </c>
      <c r="G147" s="12">
        <v>0</v>
      </c>
      <c r="H147" s="12"/>
      <c r="I147" s="12"/>
      <c r="J147" s="12">
        <v>0</v>
      </c>
      <c r="K147" s="12"/>
      <c r="L147" s="12"/>
      <c r="M147" s="12">
        <v>0</v>
      </c>
      <c r="N147" s="12"/>
    </row>
    <row r="148" spans="1:14" ht="22.5">
      <c r="A148" s="10" t="s">
        <v>37</v>
      </c>
      <c r="B148" s="11" t="s">
        <v>38</v>
      </c>
      <c r="C148" s="12">
        <v>200000</v>
      </c>
      <c r="D148" s="12">
        <v>0</v>
      </c>
      <c r="E148" s="12"/>
      <c r="F148" s="12"/>
      <c r="G148" s="12">
        <v>0</v>
      </c>
      <c r="H148" s="12"/>
      <c r="I148" s="12">
        <v>0</v>
      </c>
      <c r="J148" s="12">
        <v>0</v>
      </c>
      <c r="K148" s="12"/>
      <c r="L148" s="12"/>
      <c r="M148" s="12">
        <v>0</v>
      </c>
      <c r="N148" s="12"/>
    </row>
    <row r="149" spans="1:14" ht="22.5">
      <c r="A149" s="10" t="s">
        <v>39</v>
      </c>
      <c r="B149" s="11" t="s">
        <v>40</v>
      </c>
      <c r="C149" s="12">
        <v>0</v>
      </c>
      <c r="D149" s="12">
        <v>0</v>
      </c>
      <c r="E149" s="12"/>
      <c r="F149" s="12"/>
      <c r="G149" s="12">
        <v>0</v>
      </c>
      <c r="H149" s="12"/>
      <c r="I149" s="12"/>
      <c r="J149" s="12">
        <v>0</v>
      </c>
      <c r="K149" s="12"/>
      <c r="L149" s="12"/>
      <c r="M149" s="12">
        <v>0</v>
      </c>
      <c r="N149" s="12"/>
    </row>
    <row r="150" spans="1:14" ht="22.5">
      <c r="A150" s="10" t="s">
        <v>41</v>
      </c>
      <c r="B150" s="11" t="s">
        <v>42</v>
      </c>
      <c r="C150" s="12">
        <v>0</v>
      </c>
      <c r="D150" s="12">
        <v>0</v>
      </c>
      <c r="E150" s="12"/>
      <c r="F150" s="12"/>
      <c r="G150" s="12">
        <v>0</v>
      </c>
      <c r="H150" s="12"/>
      <c r="I150" s="12"/>
      <c r="J150" s="12">
        <v>0</v>
      </c>
      <c r="K150" s="12"/>
      <c r="L150" s="12"/>
      <c r="M150" s="12">
        <v>0</v>
      </c>
      <c r="N150" s="12"/>
    </row>
    <row r="151" spans="1:14" ht="12.75" customHeight="1">
      <c r="A151" s="51" t="s">
        <v>43</v>
      </c>
      <c r="B151" s="51"/>
      <c r="C151" s="12">
        <f>SUM(C147:C150)</f>
        <v>200000</v>
      </c>
      <c r="D151" s="12">
        <v>0</v>
      </c>
      <c r="E151" s="12"/>
      <c r="F151" s="12">
        <f>SUM(F147:F150)</f>
        <v>0</v>
      </c>
      <c r="G151" s="12">
        <v>0</v>
      </c>
      <c r="H151" s="12"/>
      <c r="I151" s="12">
        <f>SUM(I147:I150)</f>
        <v>0</v>
      </c>
      <c r="J151" s="12">
        <v>0</v>
      </c>
      <c r="K151" s="12"/>
      <c r="L151" s="12">
        <f>SUM(L147:L150)</f>
        <v>0</v>
      </c>
      <c r="M151" s="12">
        <v>0</v>
      </c>
      <c r="N151" s="12"/>
    </row>
    <row r="152" spans="1:14" ht="33.75">
      <c r="A152" s="10" t="s">
        <v>44</v>
      </c>
      <c r="B152" s="11" t="s">
        <v>45</v>
      </c>
      <c r="C152" s="12"/>
      <c r="D152" s="12">
        <v>0</v>
      </c>
      <c r="E152" s="12"/>
      <c r="F152" s="12"/>
      <c r="G152" s="12">
        <v>0</v>
      </c>
      <c r="H152" s="12"/>
      <c r="I152" s="12"/>
      <c r="J152" s="12">
        <v>0</v>
      </c>
      <c r="K152" s="12"/>
      <c r="L152" s="12"/>
      <c r="M152" s="12">
        <v>0</v>
      </c>
      <c r="N152" s="12"/>
    </row>
    <row r="153" spans="1:14" ht="12.75">
      <c r="A153" s="10" t="s">
        <v>46</v>
      </c>
      <c r="B153" s="11" t="s">
        <v>47</v>
      </c>
      <c r="C153" s="12"/>
      <c r="D153" s="12">
        <v>0</v>
      </c>
      <c r="E153" s="12"/>
      <c r="F153" s="12"/>
      <c r="G153" s="12">
        <v>0</v>
      </c>
      <c r="H153" s="12"/>
      <c r="I153" s="12"/>
      <c r="J153" s="12">
        <v>0</v>
      </c>
      <c r="K153" s="12"/>
      <c r="L153" s="12"/>
      <c r="M153" s="12">
        <v>0</v>
      </c>
      <c r="N153" s="12"/>
    </row>
    <row r="154" spans="1:14" ht="12.75" customHeight="1">
      <c r="A154" s="50" t="s">
        <v>48</v>
      </c>
      <c r="B154" s="50"/>
      <c r="C154" s="12">
        <f>SUM(C152:C153)</f>
        <v>0</v>
      </c>
      <c r="D154" s="12">
        <v>0</v>
      </c>
      <c r="E154" s="12"/>
      <c r="F154" s="12">
        <f>SUM(F152:F153)</f>
        <v>0</v>
      </c>
      <c r="G154" s="12">
        <v>0</v>
      </c>
      <c r="H154" s="12"/>
      <c r="I154" s="12">
        <f>SUM(I152:I153)</f>
        <v>0</v>
      </c>
      <c r="J154" s="12">
        <v>0</v>
      </c>
      <c r="K154" s="12"/>
      <c r="L154" s="12">
        <f>SUM(L152:L153)</f>
        <v>0</v>
      </c>
      <c r="M154" s="12">
        <v>0</v>
      </c>
      <c r="N154" s="12"/>
    </row>
    <row r="155" spans="1:14" ht="22.5">
      <c r="A155" s="10" t="s">
        <v>49</v>
      </c>
      <c r="B155" s="11" t="s">
        <v>50</v>
      </c>
      <c r="C155" s="12"/>
      <c r="D155" s="12">
        <v>0</v>
      </c>
      <c r="E155" s="12"/>
      <c r="F155" s="12"/>
      <c r="G155" s="12">
        <v>0</v>
      </c>
      <c r="H155" s="12"/>
      <c r="I155" s="12"/>
      <c r="J155" s="12">
        <v>0</v>
      </c>
      <c r="K155" s="12"/>
      <c r="L155" s="12"/>
      <c r="M155" s="12">
        <v>0</v>
      </c>
      <c r="N155" s="12"/>
    </row>
    <row r="156" spans="1:14" ht="12.75" customHeight="1">
      <c r="A156" s="50" t="s">
        <v>51</v>
      </c>
      <c r="B156" s="50"/>
      <c r="C156" s="12">
        <f>SUM(C155)</f>
        <v>0</v>
      </c>
      <c r="D156" s="12">
        <v>0</v>
      </c>
      <c r="E156" s="12"/>
      <c r="F156" s="12">
        <f>SUM(F155)</f>
        <v>0</v>
      </c>
      <c r="G156" s="12">
        <v>0</v>
      </c>
      <c r="H156" s="12"/>
      <c r="I156" s="12">
        <f>SUM(I155)</f>
        <v>0</v>
      </c>
      <c r="J156" s="12">
        <v>0</v>
      </c>
      <c r="K156" s="12"/>
      <c r="L156" s="12">
        <f>SUM(L155)</f>
        <v>0</v>
      </c>
      <c r="M156" s="12">
        <v>0</v>
      </c>
      <c r="N156" s="12"/>
    </row>
    <row r="157" spans="1:14" ht="12.75">
      <c r="A157" s="10" t="s">
        <v>52</v>
      </c>
      <c r="B157" s="11" t="s">
        <v>53</v>
      </c>
      <c r="C157" s="12"/>
      <c r="D157" s="12">
        <v>0</v>
      </c>
      <c r="E157" s="12"/>
      <c r="F157" s="12"/>
      <c r="G157" s="12">
        <v>0</v>
      </c>
      <c r="H157" s="12"/>
      <c r="I157" s="12"/>
      <c r="J157" s="12">
        <v>0</v>
      </c>
      <c r="K157" s="12"/>
      <c r="L157" s="12"/>
      <c r="M157" s="12">
        <v>0</v>
      </c>
      <c r="N157" s="12"/>
    </row>
    <row r="158" spans="1:14" ht="12.75">
      <c r="A158" s="10" t="s">
        <v>54</v>
      </c>
      <c r="B158" s="11" t="s">
        <v>55</v>
      </c>
      <c r="C158" s="12"/>
      <c r="D158" s="12">
        <v>0</v>
      </c>
      <c r="E158" s="12"/>
      <c r="F158" s="12"/>
      <c r="G158" s="12">
        <v>0</v>
      </c>
      <c r="H158" s="12"/>
      <c r="I158" s="12"/>
      <c r="J158" s="12">
        <v>0</v>
      </c>
      <c r="K158" s="12"/>
      <c r="L158" s="12"/>
      <c r="M158" s="12">
        <v>0</v>
      </c>
      <c r="N158" s="12"/>
    </row>
    <row r="159" spans="1:14" ht="12.75" customHeight="1">
      <c r="A159" s="50" t="s">
        <v>56</v>
      </c>
      <c r="B159" s="50"/>
      <c r="C159" s="12">
        <f>SUM(C157:C158)</f>
        <v>0</v>
      </c>
      <c r="D159" s="12">
        <v>0</v>
      </c>
      <c r="E159" s="12"/>
      <c r="F159" s="12">
        <f>SUM(F157:F158)</f>
        <v>0</v>
      </c>
      <c r="G159" s="12">
        <v>0</v>
      </c>
      <c r="H159" s="12"/>
      <c r="I159" s="12">
        <f>SUM(I157:I158)</f>
        <v>0</v>
      </c>
      <c r="J159" s="12">
        <v>0</v>
      </c>
      <c r="K159" s="12"/>
      <c r="L159" s="12">
        <f>SUM(L157:L158)</f>
        <v>0</v>
      </c>
      <c r="M159" s="12">
        <v>0</v>
      </c>
      <c r="N159" s="12"/>
    </row>
    <row r="160" spans="1:14" ht="12.75" customHeight="1">
      <c r="A160" s="70" t="s">
        <v>57</v>
      </c>
      <c r="B160" s="70"/>
      <c r="C160" s="35">
        <f aca="true" t="shared" si="3" ref="C160:N160">SUM(C141+C146+C151+C154+C156+C159)</f>
        <v>8944484.35</v>
      </c>
      <c r="D160" s="35">
        <f t="shared" si="3"/>
        <v>0</v>
      </c>
      <c r="E160" s="35">
        <f t="shared" si="3"/>
        <v>0</v>
      </c>
      <c r="F160" s="35">
        <f t="shared" si="3"/>
        <v>35427564.11</v>
      </c>
      <c r="G160" s="35">
        <f t="shared" si="3"/>
        <v>0</v>
      </c>
      <c r="H160" s="35">
        <f t="shared" si="3"/>
        <v>0</v>
      </c>
      <c r="I160" s="35">
        <f t="shared" si="3"/>
        <v>93131058.11</v>
      </c>
      <c r="J160" s="35">
        <f t="shared" si="3"/>
        <v>0</v>
      </c>
      <c r="K160" s="35">
        <f t="shared" si="3"/>
        <v>0</v>
      </c>
      <c r="L160" s="35">
        <f t="shared" si="3"/>
        <v>3973732.3200000003</v>
      </c>
      <c r="M160" s="35">
        <f t="shared" si="3"/>
        <v>0</v>
      </c>
      <c r="N160" s="35">
        <f t="shared" si="3"/>
        <v>0</v>
      </c>
    </row>
    <row r="169" spans="1:14" ht="12.75" customHeight="1">
      <c r="A169" s="54" t="s">
        <v>0</v>
      </c>
      <c r="B169" s="54"/>
      <c r="C169" s="46">
        <v>18</v>
      </c>
      <c r="D169" s="46"/>
      <c r="E169" s="46"/>
      <c r="F169" s="55">
        <v>19</v>
      </c>
      <c r="G169" s="55"/>
      <c r="H169" s="55"/>
      <c r="I169" s="46">
        <v>20</v>
      </c>
      <c r="J169" s="46"/>
      <c r="K169" s="46"/>
      <c r="L169" s="46">
        <v>50</v>
      </c>
      <c r="M169" s="46"/>
      <c r="N169" s="46"/>
    </row>
    <row r="170" spans="1:14" ht="12.75" customHeight="1">
      <c r="A170" s="54"/>
      <c r="B170" s="54"/>
      <c r="C170" s="47" t="s">
        <v>70</v>
      </c>
      <c r="D170" s="47"/>
      <c r="E170" s="47"/>
      <c r="F170" s="48" t="s">
        <v>71</v>
      </c>
      <c r="G170" s="48"/>
      <c r="H170" s="48"/>
      <c r="I170" s="47" t="s">
        <v>72</v>
      </c>
      <c r="J170" s="47"/>
      <c r="K170" s="47"/>
      <c r="L170" s="47" t="s">
        <v>73</v>
      </c>
      <c r="M170" s="47"/>
      <c r="N170" s="47"/>
    </row>
    <row r="171" spans="1:14" ht="12.75" customHeight="1">
      <c r="A171" s="54"/>
      <c r="B171" s="54"/>
      <c r="C171" s="47" t="s">
        <v>5</v>
      </c>
      <c r="D171" s="47"/>
      <c r="E171" s="47" t="s">
        <v>6</v>
      </c>
      <c r="F171" s="52" t="s">
        <v>5</v>
      </c>
      <c r="G171" s="52"/>
      <c r="H171" s="53" t="s">
        <v>6</v>
      </c>
      <c r="I171" s="47" t="s">
        <v>5</v>
      </c>
      <c r="J171" s="47"/>
      <c r="K171" s="47" t="s">
        <v>6</v>
      </c>
      <c r="L171" s="47" t="s">
        <v>5</v>
      </c>
      <c r="M171" s="47"/>
      <c r="N171" s="47" t="s">
        <v>6</v>
      </c>
    </row>
    <row r="172" spans="1:14" ht="12.75">
      <c r="A172" s="54"/>
      <c r="B172" s="54"/>
      <c r="C172" s="44"/>
      <c r="D172" s="6" t="s">
        <v>7</v>
      </c>
      <c r="E172" s="47"/>
      <c r="F172" s="7"/>
      <c r="G172" s="6" t="s">
        <v>7</v>
      </c>
      <c r="H172" s="53"/>
      <c r="I172" s="5"/>
      <c r="J172" s="6" t="s">
        <v>7</v>
      </c>
      <c r="K172" s="47"/>
      <c r="L172" s="5"/>
      <c r="M172" s="6" t="s">
        <v>7</v>
      </c>
      <c r="N172" s="47"/>
    </row>
    <row r="173" spans="1:14" ht="12.75" customHeight="1">
      <c r="A173" s="49" t="s">
        <v>8</v>
      </c>
      <c r="B173" s="57"/>
      <c r="C173" s="67"/>
      <c r="D173" s="9"/>
      <c r="E173" s="9"/>
      <c r="F173" s="39"/>
      <c r="G173" s="6"/>
      <c r="H173" s="7"/>
      <c r="I173" s="44"/>
      <c r="J173" s="6"/>
      <c r="K173" s="9"/>
      <c r="L173" s="5"/>
      <c r="M173" s="6"/>
      <c r="N173" s="9"/>
    </row>
    <row r="174" spans="1:14" ht="12.75">
      <c r="A174" s="10" t="s">
        <v>9</v>
      </c>
      <c r="B174" s="32" t="s">
        <v>10</v>
      </c>
      <c r="C174" s="42">
        <v>227338.97</v>
      </c>
      <c r="D174" s="12">
        <v>0</v>
      </c>
      <c r="E174" s="12"/>
      <c r="F174" s="12">
        <v>628281.44</v>
      </c>
      <c r="G174" s="12">
        <v>0</v>
      </c>
      <c r="H174" s="12"/>
      <c r="I174" s="12">
        <v>0</v>
      </c>
      <c r="J174" s="12">
        <v>0</v>
      </c>
      <c r="K174" s="12"/>
      <c r="L174" s="12"/>
      <c r="M174" s="12">
        <v>0</v>
      </c>
      <c r="N174" s="12"/>
    </row>
    <row r="175" spans="1:14" ht="12.75">
      <c r="A175" s="10" t="s">
        <v>11</v>
      </c>
      <c r="B175" s="32" t="s">
        <v>12</v>
      </c>
      <c r="C175" s="42">
        <v>19052.06</v>
      </c>
      <c r="D175" s="12">
        <v>0</v>
      </c>
      <c r="E175" s="12"/>
      <c r="F175" s="12">
        <v>109220.29999999999</v>
      </c>
      <c r="G175" s="12">
        <v>0</v>
      </c>
      <c r="H175" s="12"/>
      <c r="I175" s="12">
        <v>0</v>
      </c>
      <c r="J175" s="12">
        <v>0</v>
      </c>
      <c r="K175" s="12"/>
      <c r="L175" s="12"/>
      <c r="M175" s="12">
        <v>0</v>
      </c>
      <c r="N175" s="12"/>
    </row>
    <row r="176" spans="1:14" ht="12.75">
      <c r="A176" s="10" t="s">
        <v>13</v>
      </c>
      <c r="B176" s="32" t="s">
        <v>14</v>
      </c>
      <c r="C176" s="42">
        <v>0</v>
      </c>
      <c r="D176" s="12">
        <v>0</v>
      </c>
      <c r="E176" s="12"/>
      <c r="F176" s="12">
        <v>60000</v>
      </c>
      <c r="G176" s="12">
        <v>0</v>
      </c>
      <c r="H176" s="12"/>
      <c r="I176" s="12"/>
      <c r="J176" s="12">
        <v>0</v>
      </c>
      <c r="K176" s="12"/>
      <c r="L176" s="12"/>
      <c r="M176" s="12">
        <v>0</v>
      </c>
      <c r="N176" s="12"/>
    </row>
    <row r="177" spans="1:14" ht="12.75">
      <c r="A177" s="10" t="s">
        <v>15</v>
      </c>
      <c r="B177" s="32" t="s">
        <v>16</v>
      </c>
      <c r="C177" s="42">
        <v>6040000</v>
      </c>
      <c r="D177" s="12">
        <v>0</v>
      </c>
      <c r="E177" s="12"/>
      <c r="F177" s="12">
        <v>730000</v>
      </c>
      <c r="G177" s="12">
        <v>0</v>
      </c>
      <c r="H177" s="12"/>
      <c r="I177" s="12"/>
      <c r="J177" s="12">
        <v>0</v>
      </c>
      <c r="K177" s="12"/>
      <c r="L177" s="12"/>
      <c r="M177" s="12">
        <v>0</v>
      </c>
      <c r="N177" s="12"/>
    </row>
    <row r="178" spans="1:14" ht="12.75">
      <c r="A178" s="10" t="s">
        <v>17</v>
      </c>
      <c r="B178" s="32" t="s">
        <v>18</v>
      </c>
      <c r="C178" s="42"/>
      <c r="D178" s="12">
        <v>0</v>
      </c>
      <c r="E178" s="12"/>
      <c r="F178" s="12"/>
      <c r="G178" s="12">
        <v>0</v>
      </c>
      <c r="H178" s="12"/>
      <c r="I178" s="12"/>
      <c r="J178" s="12">
        <v>0</v>
      </c>
      <c r="K178" s="12"/>
      <c r="L178" s="12">
        <v>17047628.05</v>
      </c>
      <c r="M178" s="12">
        <v>0</v>
      </c>
      <c r="N178" s="12"/>
    </row>
    <row r="179" spans="1:14" ht="12.75">
      <c r="A179" s="10" t="s">
        <v>19</v>
      </c>
      <c r="B179" s="32" t="s">
        <v>20</v>
      </c>
      <c r="C179" s="42"/>
      <c r="D179" s="12">
        <v>0</v>
      </c>
      <c r="E179" s="12"/>
      <c r="F179" s="12"/>
      <c r="G179" s="12">
        <v>0</v>
      </c>
      <c r="H179" s="12"/>
      <c r="I179" s="12"/>
      <c r="J179" s="12">
        <v>0</v>
      </c>
      <c r="K179" s="12"/>
      <c r="L179" s="12"/>
      <c r="M179" s="12">
        <v>0</v>
      </c>
      <c r="N179" s="12"/>
    </row>
    <row r="180" spans="1:14" ht="22.5">
      <c r="A180" s="10" t="s">
        <v>21</v>
      </c>
      <c r="B180" s="32" t="s">
        <v>22</v>
      </c>
      <c r="C180" s="42">
        <v>0</v>
      </c>
      <c r="D180" s="12">
        <v>0</v>
      </c>
      <c r="E180" s="12"/>
      <c r="F180" s="12"/>
      <c r="G180" s="12">
        <v>0</v>
      </c>
      <c r="H180" s="12"/>
      <c r="I180" s="12"/>
      <c r="J180" s="12">
        <v>0</v>
      </c>
      <c r="K180" s="12"/>
      <c r="L180" s="12"/>
      <c r="M180" s="12">
        <v>0</v>
      </c>
      <c r="N180" s="12"/>
    </row>
    <row r="181" spans="1:14" ht="12.75">
      <c r="A181" s="10" t="s">
        <v>23</v>
      </c>
      <c r="B181" s="32" t="s">
        <v>24</v>
      </c>
      <c r="C181" s="42">
        <v>0</v>
      </c>
      <c r="D181" s="12">
        <v>0</v>
      </c>
      <c r="E181" s="12"/>
      <c r="F181" s="12"/>
      <c r="G181" s="12">
        <v>0</v>
      </c>
      <c r="H181" s="12"/>
      <c r="I181" s="12">
        <v>312122425.29999995</v>
      </c>
      <c r="J181" s="12">
        <v>0</v>
      </c>
      <c r="K181" s="12"/>
      <c r="L181" s="12"/>
      <c r="M181" s="12">
        <v>0</v>
      </c>
      <c r="N181" s="12"/>
    </row>
    <row r="182" spans="1:14" ht="12.75" customHeight="1">
      <c r="A182" s="50" t="s">
        <v>25</v>
      </c>
      <c r="B182" s="61"/>
      <c r="C182" s="42">
        <f>SUM(C174:C181)</f>
        <v>6286391.03</v>
      </c>
      <c r="D182" s="12">
        <v>0</v>
      </c>
      <c r="E182" s="12"/>
      <c r="F182" s="12">
        <f>SUM(F174:F181)</f>
        <v>1527501.74</v>
      </c>
      <c r="G182" s="12">
        <v>0</v>
      </c>
      <c r="H182" s="12"/>
      <c r="I182" s="12">
        <f>SUM(I174:I181)</f>
        <v>312122425.29999995</v>
      </c>
      <c r="J182" s="12">
        <v>0</v>
      </c>
      <c r="K182" s="12"/>
      <c r="L182" s="12">
        <f>SUM(L174:L181)</f>
        <v>17047628.05</v>
      </c>
      <c r="M182" s="12">
        <v>0</v>
      </c>
      <c r="N182" s="12"/>
    </row>
    <row r="183" spans="1:14" ht="22.5">
      <c r="A183" s="10" t="s">
        <v>26</v>
      </c>
      <c r="B183" s="32" t="s">
        <v>27</v>
      </c>
      <c r="C183" s="42"/>
      <c r="D183" s="12">
        <v>0</v>
      </c>
      <c r="E183" s="12"/>
      <c r="F183" s="12">
        <v>0</v>
      </c>
      <c r="G183" s="12">
        <v>0</v>
      </c>
      <c r="H183" s="12"/>
      <c r="I183" s="12"/>
      <c r="J183" s="12">
        <v>0</v>
      </c>
      <c r="K183" s="12"/>
      <c r="L183" s="12"/>
      <c r="M183" s="12">
        <v>0</v>
      </c>
      <c r="N183" s="12"/>
    </row>
    <row r="184" spans="1:14" ht="12.75">
      <c r="A184" s="10" t="s">
        <v>28</v>
      </c>
      <c r="B184" s="32" t="s">
        <v>29</v>
      </c>
      <c r="C184" s="42">
        <v>200000</v>
      </c>
      <c r="D184" s="12">
        <v>0</v>
      </c>
      <c r="E184" s="12"/>
      <c r="F184" s="12">
        <v>0</v>
      </c>
      <c r="G184" s="12">
        <v>0</v>
      </c>
      <c r="H184" s="12"/>
      <c r="I184" s="12"/>
      <c r="J184" s="12">
        <v>0</v>
      </c>
      <c r="K184" s="12"/>
      <c r="L184" s="12"/>
      <c r="M184" s="12">
        <v>0</v>
      </c>
      <c r="N184" s="12"/>
    </row>
    <row r="185" spans="1:14" ht="22.5">
      <c r="A185" s="10" t="s">
        <v>30</v>
      </c>
      <c r="B185" s="32" t="s">
        <v>31</v>
      </c>
      <c r="C185" s="42"/>
      <c r="D185" s="12">
        <v>0</v>
      </c>
      <c r="E185" s="12"/>
      <c r="F185" s="12">
        <v>0</v>
      </c>
      <c r="G185" s="12">
        <v>0</v>
      </c>
      <c r="H185" s="12"/>
      <c r="I185" s="12"/>
      <c r="J185" s="12">
        <v>0</v>
      </c>
      <c r="K185" s="12"/>
      <c r="L185" s="12"/>
      <c r="M185" s="12">
        <v>0</v>
      </c>
      <c r="N185" s="12"/>
    </row>
    <row r="186" spans="1:14" ht="12.75">
      <c r="A186" s="10" t="s">
        <v>32</v>
      </c>
      <c r="B186" s="32" t="s">
        <v>33</v>
      </c>
      <c r="C186" s="42"/>
      <c r="D186" s="12">
        <v>0</v>
      </c>
      <c r="E186" s="12"/>
      <c r="F186" s="12"/>
      <c r="G186" s="12">
        <v>0</v>
      </c>
      <c r="H186" s="12"/>
      <c r="I186" s="12">
        <v>96746750</v>
      </c>
      <c r="J186" s="12">
        <v>0</v>
      </c>
      <c r="K186" s="12"/>
      <c r="L186" s="12"/>
      <c r="M186" s="12">
        <v>0</v>
      </c>
      <c r="N186" s="12"/>
    </row>
    <row r="187" spans="1:14" ht="12.75" customHeight="1">
      <c r="A187" s="50" t="s">
        <v>34</v>
      </c>
      <c r="B187" s="61"/>
      <c r="C187" s="42">
        <f>SUM(C183:C186)</f>
        <v>200000</v>
      </c>
      <c r="D187" s="12">
        <v>0</v>
      </c>
      <c r="E187" s="12"/>
      <c r="F187" s="12">
        <f>SUM(F183:F186)</f>
        <v>0</v>
      </c>
      <c r="G187" s="12">
        <v>0</v>
      </c>
      <c r="H187" s="12"/>
      <c r="I187" s="12">
        <f>SUM(I183:I186)</f>
        <v>96746750</v>
      </c>
      <c r="J187" s="12">
        <v>0</v>
      </c>
      <c r="K187" s="12"/>
      <c r="L187" s="12">
        <f>SUM(L183:L186)</f>
        <v>0</v>
      </c>
      <c r="M187" s="12">
        <v>0</v>
      </c>
      <c r="N187" s="12"/>
    </row>
    <row r="188" spans="1:14" ht="12.75">
      <c r="A188" s="10" t="s">
        <v>35</v>
      </c>
      <c r="B188" s="32" t="s">
        <v>36</v>
      </c>
      <c r="C188" s="42"/>
      <c r="D188" s="12">
        <v>0</v>
      </c>
      <c r="E188" s="12"/>
      <c r="F188" s="12"/>
      <c r="G188" s="12">
        <v>0</v>
      </c>
      <c r="H188" s="12"/>
      <c r="I188" s="12"/>
      <c r="J188" s="12">
        <v>0</v>
      </c>
      <c r="K188" s="12"/>
      <c r="L188" s="12"/>
      <c r="M188" s="12">
        <v>0</v>
      </c>
      <c r="N188" s="12"/>
    </row>
    <row r="189" spans="1:14" ht="22.5">
      <c r="A189" s="10" t="s">
        <v>37</v>
      </c>
      <c r="B189" s="32" t="s">
        <v>38</v>
      </c>
      <c r="C189" s="42"/>
      <c r="D189" s="12">
        <v>0</v>
      </c>
      <c r="E189" s="12"/>
      <c r="F189" s="12"/>
      <c r="G189" s="12">
        <v>0</v>
      </c>
      <c r="H189" s="12"/>
      <c r="I189" s="12"/>
      <c r="J189" s="12">
        <v>0</v>
      </c>
      <c r="K189" s="12"/>
      <c r="L189" s="12"/>
      <c r="M189" s="12">
        <v>0</v>
      </c>
      <c r="N189" s="12"/>
    </row>
    <row r="190" spans="1:14" ht="22.5">
      <c r="A190" s="10" t="s">
        <v>39</v>
      </c>
      <c r="B190" s="32" t="s">
        <v>40</v>
      </c>
      <c r="C190" s="42">
        <v>200499.55</v>
      </c>
      <c r="D190" s="12">
        <v>0</v>
      </c>
      <c r="E190" s="12"/>
      <c r="F190" s="12"/>
      <c r="G190" s="12">
        <v>0</v>
      </c>
      <c r="H190" s="12"/>
      <c r="I190" s="12"/>
      <c r="J190" s="12">
        <v>0</v>
      </c>
      <c r="K190" s="12"/>
      <c r="L190" s="12"/>
      <c r="M190" s="12">
        <v>0</v>
      </c>
      <c r="N190" s="12"/>
    </row>
    <row r="191" spans="1:14" ht="22.5">
      <c r="A191" s="10" t="s">
        <v>41</v>
      </c>
      <c r="B191" s="32" t="s">
        <v>42</v>
      </c>
      <c r="C191" s="42"/>
      <c r="D191" s="12">
        <v>0</v>
      </c>
      <c r="E191" s="12"/>
      <c r="F191" s="12"/>
      <c r="G191" s="12">
        <v>0</v>
      </c>
      <c r="H191" s="12"/>
      <c r="I191" s="12"/>
      <c r="J191" s="12">
        <v>0</v>
      </c>
      <c r="K191" s="12"/>
      <c r="L191" s="12"/>
      <c r="M191" s="12">
        <v>0</v>
      </c>
      <c r="N191" s="12"/>
    </row>
    <row r="192" spans="1:14" ht="12.75" customHeight="1">
      <c r="A192" s="51" t="s">
        <v>43</v>
      </c>
      <c r="B192" s="63"/>
      <c r="C192" s="42">
        <f>SUM(C188:C191)</f>
        <v>200499.55</v>
      </c>
      <c r="D192" s="12">
        <v>0</v>
      </c>
      <c r="E192" s="12"/>
      <c r="F192" s="12">
        <f>SUM(F188:F191)</f>
        <v>0</v>
      </c>
      <c r="G192" s="12">
        <v>0</v>
      </c>
      <c r="H192" s="12"/>
      <c r="I192" s="12">
        <f>SUM(I188:I191)</f>
        <v>0</v>
      </c>
      <c r="J192" s="12">
        <v>0</v>
      </c>
      <c r="K192" s="12"/>
      <c r="L192" s="12">
        <f>SUM(L188:L191)</f>
        <v>0</v>
      </c>
      <c r="M192" s="12">
        <v>0</v>
      </c>
      <c r="N192" s="12"/>
    </row>
    <row r="193" spans="1:14" ht="33.75">
      <c r="A193" s="10" t="s">
        <v>44</v>
      </c>
      <c r="B193" s="32" t="s">
        <v>45</v>
      </c>
      <c r="C193" s="42"/>
      <c r="D193" s="12">
        <v>0</v>
      </c>
      <c r="E193" s="12"/>
      <c r="F193" s="12"/>
      <c r="G193" s="12">
        <v>0</v>
      </c>
      <c r="H193" s="12"/>
      <c r="I193" s="12"/>
      <c r="J193" s="12">
        <v>0</v>
      </c>
      <c r="K193" s="12"/>
      <c r="L193" s="12">
        <v>25550530.150000002</v>
      </c>
      <c r="M193" s="12">
        <v>0</v>
      </c>
      <c r="N193" s="12"/>
    </row>
    <row r="194" spans="1:14" ht="12.75">
      <c r="A194" s="10" t="s">
        <v>46</v>
      </c>
      <c r="B194" s="32" t="s">
        <v>47</v>
      </c>
      <c r="C194" s="42"/>
      <c r="D194" s="12">
        <v>0</v>
      </c>
      <c r="E194" s="12"/>
      <c r="F194" s="12"/>
      <c r="G194" s="12">
        <v>0</v>
      </c>
      <c r="H194" s="12"/>
      <c r="I194" s="12">
        <v>0</v>
      </c>
      <c r="J194" s="12">
        <v>0</v>
      </c>
      <c r="K194" s="12"/>
      <c r="L194" s="12">
        <v>478174971.55</v>
      </c>
      <c r="M194" s="12">
        <v>0</v>
      </c>
      <c r="N194" s="12"/>
    </row>
    <row r="195" spans="1:14" ht="12.75" customHeight="1">
      <c r="A195" s="50" t="s">
        <v>48</v>
      </c>
      <c r="B195" s="61"/>
      <c r="C195" s="42">
        <f>SUM(C193:C194)</f>
        <v>0</v>
      </c>
      <c r="D195" s="12">
        <v>0</v>
      </c>
      <c r="E195" s="12"/>
      <c r="F195" s="12">
        <f>SUM(F193:F194)</f>
        <v>0</v>
      </c>
      <c r="G195" s="12">
        <v>0</v>
      </c>
      <c r="H195" s="12"/>
      <c r="I195" s="12">
        <f>SUM(I193:I194)</f>
        <v>0</v>
      </c>
      <c r="J195" s="12">
        <v>0</v>
      </c>
      <c r="K195" s="12"/>
      <c r="L195" s="12">
        <f>SUM(L193:L194)</f>
        <v>503725501.7</v>
      </c>
      <c r="M195" s="12">
        <v>0</v>
      </c>
      <c r="N195" s="12"/>
    </row>
    <row r="196" spans="1:14" ht="22.5">
      <c r="A196" s="10" t="s">
        <v>49</v>
      </c>
      <c r="B196" s="32" t="s">
        <v>50</v>
      </c>
      <c r="C196" s="42"/>
      <c r="D196" s="12">
        <v>0</v>
      </c>
      <c r="E196" s="12"/>
      <c r="F196" s="12"/>
      <c r="G196" s="12">
        <v>0</v>
      </c>
      <c r="H196" s="12"/>
      <c r="I196" s="12"/>
      <c r="J196" s="12">
        <v>0</v>
      </c>
      <c r="K196" s="12"/>
      <c r="L196" s="12"/>
      <c r="M196" s="12">
        <v>0</v>
      </c>
      <c r="N196" s="12"/>
    </row>
    <row r="197" spans="1:14" ht="12.75" customHeight="1">
      <c r="A197" s="50" t="s">
        <v>51</v>
      </c>
      <c r="B197" s="61"/>
      <c r="C197" s="42">
        <f>SUM(C196)</f>
        <v>0</v>
      </c>
      <c r="D197" s="12">
        <v>0</v>
      </c>
      <c r="E197" s="12"/>
      <c r="F197" s="12">
        <f>SUM(F196)</f>
        <v>0</v>
      </c>
      <c r="G197" s="12">
        <v>0</v>
      </c>
      <c r="H197" s="12"/>
      <c r="I197" s="12">
        <f>SUM(I196)</f>
        <v>0</v>
      </c>
      <c r="J197" s="12">
        <v>0</v>
      </c>
      <c r="K197" s="12"/>
      <c r="L197" s="12">
        <f>SUM(L196)</f>
        <v>0</v>
      </c>
      <c r="M197" s="12">
        <v>0</v>
      </c>
      <c r="N197" s="12"/>
    </row>
    <row r="198" spans="1:14" ht="12.75">
      <c r="A198" s="10" t="s">
        <v>52</v>
      </c>
      <c r="B198" s="32" t="s">
        <v>53</v>
      </c>
      <c r="C198" s="42"/>
      <c r="D198" s="12">
        <v>0</v>
      </c>
      <c r="E198" s="12"/>
      <c r="F198" s="12"/>
      <c r="G198" s="12">
        <v>0</v>
      </c>
      <c r="H198" s="12"/>
      <c r="I198" s="12"/>
      <c r="J198" s="12">
        <v>0</v>
      </c>
      <c r="K198" s="12"/>
      <c r="L198" s="12"/>
      <c r="M198" s="12">
        <v>0</v>
      </c>
      <c r="N198" s="12"/>
    </row>
    <row r="199" spans="1:14" ht="12.75">
      <c r="A199" s="10" t="s">
        <v>54</v>
      </c>
      <c r="B199" s="32" t="s">
        <v>55</v>
      </c>
      <c r="C199" s="42"/>
      <c r="D199" s="12">
        <v>0</v>
      </c>
      <c r="E199" s="12"/>
      <c r="F199" s="12"/>
      <c r="G199" s="12">
        <v>0</v>
      </c>
      <c r="H199" s="12"/>
      <c r="I199" s="12"/>
      <c r="J199" s="12">
        <v>0</v>
      </c>
      <c r="K199" s="12"/>
      <c r="L199" s="12"/>
      <c r="M199" s="12">
        <v>0</v>
      </c>
      <c r="N199" s="12"/>
    </row>
    <row r="200" spans="1:14" ht="12.75" customHeight="1">
      <c r="A200" s="50" t="s">
        <v>56</v>
      </c>
      <c r="B200" s="61"/>
      <c r="C200" s="42">
        <f>SUM(C198:C199)</f>
        <v>0</v>
      </c>
      <c r="D200" s="12">
        <v>0</v>
      </c>
      <c r="E200" s="12"/>
      <c r="F200" s="12">
        <f>SUM(F198:F199)</f>
        <v>0</v>
      </c>
      <c r="G200" s="12">
        <v>0</v>
      </c>
      <c r="H200" s="12"/>
      <c r="I200" s="12">
        <f>SUM(I198:I199)</f>
        <v>0</v>
      </c>
      <c r="J200" s="12">
        <v>0</v>
      </c>
      <c r="K200" s="12"/>
      <c r="L200" s="12">
        <f>SUM(L198:L199)</f>
        <v>0</v>
      </c>
      <c r="M200" s="12">
        <v>0</v>
      </c>
      <c r="N200" s="12"/>
    </row>
    <row r="201" spans="1:14" ht="12.75" customHeight="1">
      <c r="A201" s="70" t="s">
        <v>57</v>
      </c>
      <c r="B201" s="70"/>
      <c r="C201" s="35">
        <f aca="true" t="shared" si="4" ref="C201:N201">SUM(C182+C187+C192+C195+C197+C200)</f>
        <v>6686890.58</v>
      </c>
      <c r="D201" s="35">
        <f t="shared" si="4"/>
        <v>0</v>
      </c>
      <c r="E201" s="35">
        <f t="shared" si="4"/>
        <v>0</v>
      </c>
      <c r="F201" s="35">
        <f t="shared" si="4"/>
        <v>1527501.74</v>
      </c>
      <c r="G201" s="35">
        <f t="shared" si="4"/>
        <v>0</v>
      </c>
      <c r="H201" s="35">
        <f t="shared" si="4"/>
        <v>0</v>
      </c>
      <c r="I201" s="35">
        <f t="shared" si="4"/>
        <v>408869175.29999995</v>
      </c>
      <c r="J201" s="35">
        <f t="shared" si="4"/>
        <v>0</v>
      </c>
      <c r="K201" s="35">
        <f t="shared" si="4"/>
        <v>0</v>
      </c>
      <c r="L201" s="35">
        <f t="shared" si="4"/>
        <v>520773129.75</v>
      </c>
      <c r="M201" s="35">
        <f t="shared" si="4"/>
        <v>0</v>
      </c>
      <c r="N201" s="35">
        <f t="shared" si="4"/>
        <v>0</v>
      </c>
    </row>
    <row r="210" spans="1:12" ht="12.75" customHeight="1">
      <c r="A210" s="54" t="s">
        <v>0</v>
      </c>
      <c r="B210" s="54"/>
      <c r="C210" s="46">
        <v>60</v>
      </c>
      <c r="D210" s="46"/>
      <c r="E210" s="46"/>
      <c r="F210" s="55">
        <v>99</v>
      </c>
      <c r="G210" s="55"/>
      <c r="H210" s="55"/>
      <c r="I210" s="33" t="s">
        <v>79</v>
      </c>
      <c r="J210" s="47" t="s">
        <v>75</v>
      </c>
      <c r="K210" s="47"/>
      <c r="L210" s="47"/>
    </row>
    <row r="211" spans="1:12" ht="12.75" customHeight="1">
      <c r="A211" s="54"/>
      <c r="B211" s="54"/>
      <c r="C211" s="47" t="s">
        <v>76</v>
      </c>
      <c r="D211" s="47"/>
      <c r="E211" s="47"/>
      <c r="F211" s="48" t="s">
        <v>77</v>
      </c>
      <c r="G211" s="48"/>
      <c r="H211" s="48"/>
      <c r="I211" s="34" t="s">
        <v>80</v>
      </c>
      <c r="J211" s="47"/>
      <c r="K211" s="47"/>
      <c r="L211" s="47"/>
    </row>
    <row r="212" spans="1:12" ht="12.75" customHeight="1">
      <c r="A212" s="54"/>
      <c r="B212" s="54"/>
      <c r="C212" s="47" t="s">
        <v>5</v>
      </c>
      <c r="D212" s="47"/>
      <c r="E212" s="47" t="s">
        <v>6</v>
      </c>
      <c r="F212" s="52" t="s">
        <v>5</v>
      </c>
      <c r="G212" s="52"/>
      <c r="H212" s="53" t="s">
        <v>6</v>
      </c>
      <c r="I212" s="65" t="s">
        <v>5</v>
      </c>
      <c r="J212" s="47" t="s">
        <v>5</v>
      </c>
      <c r="K212" s="47"/>
      <c r="L212" s="47" t="s">
        <v>6</v>
      </c>
    </row>
    <row r="213" spans="1:12" ht="22.5">
      <c r="A213" s="74"/>
      <c r="B213" s="74"/>
      <c r="C213" s="44"/>
      <c r="D213" s="75" t="s">
        <v>7</v>
      </c>
      <c r="E213" s="58"/>
      <c r="F213" s="39"/>
      <c r="G213" s="75" t="s">
        <v>7</v>
      </c>
      <c r="H213" s="76"/>
      <c r="I213" s="77"/>
      <c r="J213" s="44"/>
      <c r="K213" s="75" t="s">
        <v>7</v>
      </c>
      <c r="L213" s="58"/>
    </row>
    <row r="214" spans="1:12" ht="12.75" customHeight="1">
      <c r="A214" s="70" t="s">
        <v>8</v>
      </c>
      <c r="B214" s="70"/>
      <c r="C214" s="35"/>
      <c r="D214" s="35"/>
      <c r="E214" s="35"/>
      <c r="F214" s="35"/>
      <c r="G214" s="35"/>
      <c r="H214" s="66"/>
      <c r="I214" s="78">
        <v>18456317.83</v>
      </c>
      <c r="J214" s="72"/>
      <c r="K214" s="35"/>
      <c r="L214" s="35"/>
    </row>
    <row r="215" spans="1:12" ht="12.75">
      <c r="A215" s="10" t="s">
        <v>9</v>
      </c>
      <c r="B215" s="11" t="s">
        <v>10</v>
      </c>
      <c r="C215" s="12">
        <v>0</v>
      </c>
      <c r="D215" s="12">
        <v>0</v>
      </c>
      <c r="E215" s="12"/>
      <c r="F215" s="12">
        <v>0</v>
      </c>
      <c r="G215" s="12">
        <v>0</v>
      </c>
      <c r="H215" s="18"/>
      <c r="I215" s="69">
        <v>0</v>
      </c>
      <c r="J215" s="12">
        <v>172453915.9799996</v>
      </c>
      <c r="K215" s="12">
        <v>0</v>
      </c>
      <c r="L215" s="12"/>
    </row>
    <row r="216" spans="1:12" ht="12.75">
      <c r="A216" s="10" t="s">
        <v>11</v>
      </c>
      <c r="B216" s="11" t="s">
        <v>12</v>
      </c>
      <c r="C216" s="12">
        <v>0</v>
      </c>
      <c r="D216" s="12">
        <v>0</v>
      </c>
      <c r="E216" s="12"/>
      <c r="F216" s="12">
        <v>0</v>
      </c>
      <c r="G216" s="12">
        <v>0</v>
      </c>
      <c r="H216" s="18"/>
      <c r="I216" s="69">
        <v>0</v>
      </c>
      <c r="J216" s="12">
        <v>11324104.3</v>
      </c>
      <c r="K216" s="12">
        <v>0</v>
      </c>
      <c r="L216" s="12"/>
    </row>
    <row r="217" spans="1:12" ht="12.75">
      <c r="A217" s="10" t="s">
        <v>13</v>
      </c>
      <c r="B217" s="11" t="s">
        <v>14</v>
      </c>
      <c r="C217" s="12">
        <v>0</v>
      </c>
      <c r="D217" s="12">
        <v>0</v>
      </c>
      <c r="E217" s="12"/>
      <c r="F217" s="12">
        <v>0</v>
      </c>
      <c r="G217" s="12">
        <v>0</v>
      </c>
      <c r="H217" s="18"/>
      <c r="I217" s="69">
        <v>0</v>
      </c>
      <c r="J217" s="12">
        <v>700571274.4200001</v>
      </c>
      <c r="K217" s="12">
        <v>0</v>
      </c>
      <c r="L217" s="12"/>
    </row>
    <row r="218" spans="1:12" ht="12.75">
      <c r="A218" s="10" t="s">
        <v>15</v>
      </c>
      <c r="B218" s="11" t="s">
        <v>16</v>
      </c>
      <c r="C218" s="12">
        <v>0</v>
      </c>
      <c r="D218" s="12">
        <v>0</v>
      </c>
      <c r="E218" s="12"/>
      <c r="F218" s="12">
        <v>0</v>
      </c>
      <c r="G218" s="12">
        <v>0</v>
      </c>
      <c r="H218" s="18"/>
      <c r="I218" s="69">
        <v>0</v>
      </c>
      <c r="J218" s="12">
        <v>8646997646.8</v>
      </c>
      <c r="K218" s="12">
        <v>0</v>
      </c>
      <c r="L218" s="12"/>
    </row>
    <row r="219" spans="1:12" ht="12.75">
      <c r="A219" s="10" t="s">
        <v>17</v>
      </c>
      <c r="B219" s="11" t="s">
        <v>18</v>
      </c>
      <c r="C219" s="12">
        <v>0</v>
      </c>
      <c r="D219" s="12">
        <v>0</v>
      </c>
      <c r="E219" s="12"/>
      <c r="F219" s="12">
        <v>0</v>
      </c>
      <c r="G219" s="12">
        <v>0</v>
      </c>
      <c r="H219" s="18"/>
      <c r="I219" s="69">
        <v>0</v>
      </c>
      <c r="J219" s="12">
        <v>35654545.12</v>
      </c>
      <c r="K219" s="12">
        <v>0</v>
      </c>
      <c r="L219" s="12"/>
    </row>
    <row r="220" spans="1:12" ht="12.75">
      <c r="A220" s="10" t="s">
        <v>19</v>
      </c>
      <c r="B220" s="11" t="s">
        <v>20</v>
      </c>
      <c r="C220" s="12">
        <v>0</v>
      </c>
      <c r="D220" s="12">
        <v>0</v>
      </c>
      <c r="E220" s="12"/>
      <c r="F220" s="12">
        <v>0</v>
      </c>
      <c r="G220" s="12">
        <v>0</v>
      </c>
      <c r="H220" s="18"/>
      <c r="I220" s="69">
        <v>0</v>
      </c>
      <c r="J220" s="12">
        <v>10000</v>
      </c>
      <c r="K220" s="12">
        <v>0</v>
      </c>
      <c r="L220" s="12"/>
    </row>
    <row r="221" spans="1:12" ht="22.5">
      <c r="A221" s="10" t="s">
        <v>21</v>
      </c>
      <c r="B221" s="11" t="s">
        <v>22</v>
      </c>
      <c r="C221" s="12">
        <v>0</v>
      </c>
      <c r="D221" s="12">
        <v>0</v>
      </c>
      <c r="E221" s="12"/>
      <c r="F221" s="12">
        <v>0</v>
      </c>
      <c r="G221" s="12">
        <v>0</v>
      </c>
      <c r="H221" s="18"/>
      <c r="I221" s="69">
        <v>0</v>
      </c>
      <c r="J221" s="12">
        <v>4328000</v>
      </c>
      <c r="K221" s="12">
        <v>0</v>
      </c>
      <c r="L221" s="12"/>
    </row>
    <row r="222" spans="1:12" ht="12.75">
      <c r="A222" s="10" t="s">
        <v>23</v>
      </c>
      <c r="B222" s="11" t="s">
        <v>24</v>
      </c>
      <c r="C222" s="12">
        <v>0</v>
      </c>
      <c r="D222" s="12">
        <v>0</v>
      </c>
      <c r="E222" s="12"/>
      <c r="F222" s="12">
        <v>0</v>
      </c>
      <c r="G222" s="12">
        <v>0</v>
      </c>
      <c r="H222" s="18"/>
      <c r="I222" s="69">
        <v>0</v>
      </c>
      <c r="J222" s="12">
        <v>319834025.29999995</v>
      </c>
      <c r="K222" s="12">
        <v>0</v>
      </c>
      <c r="L222" s="12"/>
    </row>
    <row r="223" spans="1:12" ht="12.75" customHeight="1">
      <c r="A223" s="50" t="s">
        <v>25</v>
      </c>
      <c r="B223" s="50"/>
      <c r="C223" s="12">
        <v>0</v>
      </c>
      <c r="D223" s="12">
        <v>0</v>
      </c>
      <c r="E223" s="12"/>
      <c r="F223" s="12">
        <v>0</v>
      </c>
      <c r="G223" s="12">
        <v>0</v>
      </c>
      <c r="H223" s="18"/>
      <c r="I223" s="69">
        <v>0</v>
      </c>
      <c r="J223" s="12">
        <f>SUM(J215:J222)</f>
        <v>9891173511.919998</v>
      </c>
      <c r="K223" s="12">
        <v>0</v>
      </c>
      <c r="L223" s="12"/>
    </row>
    <row r="224" spans="1:12" ht="22.5">
      <c r="A224" s="10" t="s">
        <v>26</v>
      </c>
      <c r="B224" s="11" t="s">
        <v>27</v>
      </c>
      <c r="C224" s="12">
        <v>0</v>
      </c>
      <c r="D224" s="12">
        <v>0</v>
      </c>
      <c r="E224" s="12"/>
      <c r="F224" s="12">
        <v>0</v>
      </c>
      <c r="G224" s="12">
        <v>0</v>
      </c>
      <c r="H224" s="18"/>
      <c r="I224" s="69">
        <v>0</v>
      </c>
      <c r="J224" s="12">
        <v>19385500</v>
      </c>
      <c r="K224" s="12">
        <v>0</v>
      </c>
      <c r="L224" s="12"/>
    </row>
    <row r="225" spans="1:12" ht="12.75">
      <c r="A225" s="10" t="s">
        <v>28</v>
      </c>
      <c r="B225" s="11" t="s">
        <v>29</v>
      </c>
      <c r="C225" s="12">
        <v>0</v>
      </c>
      <c r="D225" s="12">
        <v>0</v>
      </c>
      <c r="E225" s="12"/>
      <c r="F225" s="12">
        <v>0</v>
      </c>
      <c r="G225" s="12">
        <v>0</v>
      </c>
      <c r="H225" s="18"/>
      <c r="I225" s="69">
        <v>0</v>
      </c>
      <c r="J225" s="12">
        <v>113509827.83</v>
      </c>
      <c r="K225" s="12">
        <v>0</v>
      </c>
      <c r="L225" s="12"/>
    </row>
    <row r="226" spans="1:12" ht="22.5">
      <c r="A226" s="10" t="s">
        <v>30</v>
      </c>
      <c r="B226" s="11" t="s">
        <v>31</v>
      </c>
      <c r="C226" s="12">
        <v>0</v>
      </c>
      <c r="D226" s="12">
        <v>0</v>
      </c>
      <c r="E226" s="12"/>
      <c r="F226" s="12">
        <v>0</v>
      </c>
      <c r="G226" s="12">
        <v>0</v>
      </c>
      <c r="H226" s="18"/>
      <c r="I226" s="69">
        <v>0</v>
      </c>
      <c r="J226" s="12">
        <v>7050000</v>
      </c>
      <c r="K226" s="12">
        <v>0</v>
      </c>
      <c r="L226" s="12"/>
    </row>
    <row r="227" spans="1:12" ht="12.75">
      <c r="A227" s="10" t="s">
        <v>32</v>
      </c>
      <c r="B227" s="11" t="s">
        <v>33</v>
      </c>
      <c r="C227" s="12">
        <v>0</v>
      </c>
      <c r="D227" s="12">
        <v>0</v>
      </c>
      <c r="E227" s="12"/>
      <c r="F227" s="12">
        <v>0</v>
      </c>
      <c r="G227" s="12">
        <v>0</v>
      </c>
      <c r="H227" s="18"/>
      <c r="I227" s="69">
        <v>0</v>
      </c>
      <c r="J227" s="12">
        <v>96746750</v>
      </c>
      <c r="K227" s="12">
        <v>0</v>
      </c>
      <c r="L227" s="12"/>
    </row>
    <row r="228" spans="1:12" ht="12.75" customHeight="1">
      <c r="A228" s="50" t="s">
        <v>34</v>
      </c>
      <c r="B228" s="50"/>
      <c r="C228" s="12">
        <v>0</v>
      </c>
      <c r="D228" s="12">
        <v>0</v>
      </c>
      <c r="E228" s="12"/>
      <c r="F228" s="12">
        <v>0</v>
      </c>
      <c r="G228" s="12">
        <v>0</v>
      </c>
      <c r="H228" s="18"/>
      <c r="I228" s="69">
        <v>0</v>
      </c>
      <c r="J228" s="12">
        <f>SUM(J224:J227)</f>
        <v>236692077.82999998</v>
      </c>
      <c r="K228" s="12">
        <v>0</v>
      </c>
      <c r="L228" s="12"/>
    </row>
    <row r="229" spans="1:12" ht="12.75">
      <c r="A229" s="10" t="s">
        <v>35</v>
      </c>
      <c r="B229" s="11" t="s">
        <v>36</v>
      </c>
      <c r="C229" s="12">
        <v>0</v>
      </c>
      <c r="D229" s="12">
        <v>0</v>
      </c>
      <c r="E229" s="12"/>
      <c r="F229" s="12">
        <v>0</v>
      </c>
      <c r="G229" s="12">
        <v>0</v>
      </c>
      <c r="H229" s="18"/>
      <c r="I229" s="69">
        <v>0</v>
      </c>
      <c r="J229" s="12">
        <v>0</v>
      </c>
      <c r="K229" s="12">
        <v>0</v>
      </c>
      <c r="L229" s="12"/>
    </row>
    <row r="230" spans="1:12" ht="22.5">
      <c r="A230" s="10" t="s">
        <v>37</v>
      </c>
      <c r="B230" s="11" t="s">
        <v>38</v>
      </c>
      <c r="C230" s="12">
        <v>0</v>
      </c>
      <c r="D230" s="12">
        <v>0</v>
      </c>
      <c r="E230" s="12"/>
      <c r="F230" s="12">
        <v>0</v>
      </c>
      <c r="G230" s="12">
        <v>0</v>
      </c>
      <c r="H230" s="18"/>
      <c r="I230" s="69">
        <v>0</v>
      </c>
      <c r="J230" s="12">
        <v>6250000</v>
      </c>
      <c r="K230" s="12">
        <v>0</v>
      </c>
      <c r="L230" s="12"/>
    </row>
    <row r="231" spans="1:12" ht="22.5">
      <c r="A231" s="10" t="s">
        <v>39</v>
      </c>
      <c r="B231" s="11" t="s">
        <v>40</v>
      </c>
      <c r="C231" s="12">
        <v>0</v>
      </c>
      <c r="D231" s="12">
        <v>0</v>
      </c>
      <c r="E231" s="12"/>
      <c r="F231" s="12">
        <v>0</v>
      </c>
      <c r="G231" s="12">
        <v>0</v>
      </c>
      <c r="H231" s="18"/>
      <c r="I231" s="69">
        <v>0</v>
      </c>
      <c r="J231" s="12">
        <v>900499.55</v>
      </c>
      <c r="K231" s="12">
        <v>0</v>
      </c>
      <c r="L231" s="12"/>
    </row>
    <row r="232" spans="1:12" ht="22.5">
      <c r="A232" s="10" t="s">
        <v>41</v>
      </c>
      <c r="B232" s="11" t="s">
        <v>42</v>
      </c>
      <c r="C232" s="12">
        <v>0</v>
      </c>
      <c r="D232" s="12">
        <v>0</v>
      </c>
      <c r="E232" s="12"/>
      <c r="F232" s="12">
        <v>0</v>
      </c>
      <c r="G232" s="12">
        <v>0</v>
      </c>
      <c r="H232" s="18"/>
      <c r="I232" s="69">
        <v>0</v>
      </c>
      <c r="J232" s="12">
        <v>1500000000</v>
      </c>
      <c r="K232" s="12">
        <v>0</v>
      </c>
      <c r="L232" s="12"/>
    </row>
    <row r="233" spans="1:12" ht="12.75" customHeight="1">
      <c r="A233" s="51" t="s">
        <v>43</v>
      </c>
      <c r="B233" s="51"/>
      <c r="C233" s="12">
        <v>0</v>
      </c>
      <c r="D233" s="12">
        <v>0</v>
      </c>
      <c r="E233" s="12"/>
      <c r="F233" s="12">
        <v>0</v>
      </c>
      <c r="G233" s="12">
        <v>0</v>
      </c>
      <c r="H233" s="18"/>
      <c r="I233" s="69">
        <v>0</v>
      </c>
      <c r="J233" s="12">
        <f>SUM(J229:J232)</f>
        <v>1507150499.55</v>
      </c>
      <c r="K233" s="12">
        <v>0</v>
      </c>
      <c r="L233" s="12"/>
    </row>
    <row r="234" spans="1:12" ht="33.75">
      <c r="A234" s="10" t="s">
        <v>44</v>
      </c>
      <c r="B234" s="11" t="s">
        <v>45</v>
      </c>
      <c r="C234" s="12">
        <v>0</v>
      </c>
      <c r="D234" s="12">
        <v>0</v>
      </c>
      <c r="E234" s="12"/>
      <c r="F234" s="12">
        <v>0</v>
      </c>
      <c r="G234" s="12">
        <v>0</v>
      </c>
      <c r="H234" s="18"/>
      <c r="I234" s="69">
        <v>0</v>
      </c>
      <c r="J234" s="12">
        <v>69256363.13</v>
      </c>
      <c r="K234" s="12">
        <v>0</v>
      </c>
      <c r="L234" s="12"/>
    </row>
    <row r="235" spans="1:12" ht="12.75">
      <c r="A235" s="10" t="s">
        <v>46</v>
      </c>
      <c r="B235" s="11" t="s">
        <v>47</v>
      </c>
      <c r="C235" s="12">
        <v>0</v>
      </c>
      <c r="D235" s="12">
        <v>0</v>
      </c>
      <c r="E235" s="12"/>
      <c r="F235" s="12">
        <v>0</v>
      </c>
      <c r="G235" s="12">
        <v>0</v>
      </c>
      <c r="H235" s="18"/>
      <c r="I235" s="69">
        <v>0</v>
      </c>
      <c r="J235" s="12">
        <v>478174971.55</v>
      </c>
      <c r="K235" s="12">
        <v>0</v>
      </c>
      <c r="L235" s="12"/>
    </row>
    <row r="236" spans="1:12" ht="12.75" customHeight="1">
      <c r="A236" s="50" t="s">
        <v>48</v>
      </c>
      <c r="B236" s="50"/>
      <c r="C236" s="12">
        <v>0</v>
      </c>
      <c r="D236" s="12">
        <v>0</v>
      </c>
      <c r="E236" s="12"/>
      <c r="F236" s="12">
        <v>0</v>
      </c>
      <c r="G236" s="12">
        <v>0</v>
      </c>
      <c r="H236" s="18"/>
      <c r="I236" s="69">
        <v>0</v>
      </c>
      <c r="J236" s="12">
        <f>SUM(J234:J235)</f>
        <v>547431334.6800001</v>
      </c>
      <c r="K236" s="12">
        <v>0</v>
      </c>
      <c r="L236" s="12"/>
    </row>
    <row r="237" spans="1:12" ht="22.5">
      <c r="A237" s="10" t="s">
        <v>49</v>
      </c>
      <c r="B237" s="11" t="s">
        <v>50</v>
      </c>
      <c r="C237" s="12">
        <v>0</v>
      </c>
      <c r="D237" s="12">
        <v>0</v>
      </c>
      <c r="E237" s="12"/>
      <c r="F237" s="12">
        <v>0</v>
      </c>
      <c r="G237" s="12">
        <v>0</v>
      </c>
      <c r="H237" s="18"/>
      <c r="I237" s="69">
        <v>0</v>
      </c>
      <c r="J237" s="12">
        <v>0</v>
      </c>
      <c r="K237" s="12">
        <v>0</v>
      </c>
      <c r="L237" s="12"/>
    </row>
    <row r="238" spans="1:12" ht="12.75" customHeight="1">
      <c r="A238" s="50" t="s">
        <v>51</v>
      </c>
      <c r="B238" s="50"/>
      <c r="C238" s="12">
        <v>0</v>
      </c>
      <c r="D238" s="12">
        <v>0</v>
      </c>
      <c r="E238" s="12"/>
      <c r="F238" s="12">
        <v>0</v>
      </c>
      <c r="G238" s="12">
        <v>0</v>
      </c>
      <c r="H238" s="18"/>
      <c r="I238" s="69">
        <v>0</v>
      </c>
      <c r="J238" s="12">
        <v>0</v>
      </c>
      <c r="K238" s="12">
        <v>0</v>
      </c>
      <c r="L238" s="12"/>
    </row>
    <row r="239" spans="1:12" ht="12.75">
      <c r="A239" s="10" t="s">
        <v>52</v>
      </c>
      <c r="B239" s="11" t="s">
        <v>53</v>
      </c>
      <c r="C239" s="12">
        <v>0</v>
      </c>
      <c r="D239" s="12">
        <v>0</v>
      </c>
      <c r="E239" s="12"/>
      <c r="F239" s="12">
        <v>1678100000</v>
      </c>
      <c r="G239" s="12">
        <v>0</v>
      </c>
      <c r="H239" s="18"/>
      <c r="I239" s="69">
        <v>0</v>
      </c>
      <c r="J239" s="12">
        <v>1678100000</v>
      </c>
      <c r="K239" s="13"/>
      <c r="L239" s="12"/>
    </row>
    <row r="240" spans="1:12" ht="12.75">
      <c r="A240" s="10" t="s">
        <v>54</v>
      </c>
      <c r="B240" s="11" t="s">
        <v>55</v>
      </c>
      <c r="C240" s="12">
        <v>0</v>
      </c>
      <c r="D240" s="12">
        <v>0</v>
      </c>
      <c r="E240" s="12"/>
      <c r="F240" s="12">
        <v>35000000</v>
      </c>
      <c r="G240" s="12">
        <v>0</v>
      </c>
      <c r="H240" s="18"/>
      <c r="I240" s="69">
        <v>0</v>
      </c>
      <c r="J240" s="12">
        <v>35000000</v>
      </c>
      <c r="K240" s="13"/>
      <c r="L240" s="12"/>
    </row>
    <row r="241" spans="1:12" ht="12.75" customHeight="1">
      <c r="A241" s="50" t="s">
        <v>56</v>
      </c>
      <c r="B241" s="50"/>
      <c r="C241" s="12">
        <v>0</v>
      </c>
      <c r="D241" s="13"/>
      <c r="E241" s="12"/>
      <c r="F241" s="71">
        <f>SUM(F239:F240)</f>
        <v>1713100000</v>
      </c>
      <c r="G241" s="12">
        <v>0</v>
      </c>
      <c r="H241" s="18"/>
      <c r="I241" s="79">
        <v>0</v>
      </c>
      <c r="J241" s="71">
        <f>SUM(J239:J240)</f>
        <v>1713100000</v>
      </c>
      <c r="K241" s="13"/>
      <c r="L241" s="12"/>
    </row>
    <row r="242" spans="1:14" ht="12.75" customHeight="1">
      <c r="A242" s="70" t="s">
        <v>57</v>
      </c>
      <c r="B242" s="70"/>
      <c r="C242" s="35">
        <f aca="true" t="shared" si="5" ref="C242:H242">SUM(C223+C228+C233+C236+C238+C241)</f>
        <v>0</v>
      </c>
      <c r="D242" s="35">
        <f t="shared" si="5"/>
        <v>0</v>
      </c>
      <c r="E242" s="35">
        <f t="shared" si="5"/>
        <v>0</v>
      </c>
      <c r="F242" s="35">
        <f t="shared" si="5"/>
        <v>1713100000</v>
      </c>
      <c r="G242" s="35">
        <f t="shared" si="5"/>
        <v>0</v>
      </c>
      <c r="H242" s="35">
        <f t="shared" si="5"/>
        <v>0</v>
      </c>
      <c r="I242" s="72">
        <v>18456317.83</v>
      </c>
      <c r="J242" s="35">
        <f>SUM(J223+J228+J233+J236+J238+J241+I242)</f>
        <v>13914003741.809998</v>
      </c>
      <c r="K242" s="35">
        <f>SUM(K223+K228+K233+K236+K238+K241)</f>
        <v>0</v>
      </c>
      <c r="L242" s="35">
        <f>SUM(L223+L228+L233+L236+L238+L241)</f>
        <v>0</v>
      </c>
      <c r="M242" s="73"/>
      <c r="N242" s="73">
        <f>SUM(N223+N228+N233+N236+N238+N241)</f>
        <v>0</v>
      </c>
    </row>
  </sheetData>
  <sheetProtection selectLockedCells="1" selectUnlockedCells="1"/>
  <mergeCells count="146">
    <mergeCell ref="J212:K212"/>
    <mergeCell ref="L212:L213"/>
    <mergeCell ref="A241:B241"/>
    <mergeCell ref="A242:B242"/>
    <mergeCell ref="A214:B214"/>
    <mergeCell ref="A223:B223"/>
    <mergeCell ref="A228:B228"/>
    <mergeCell ref="A233:B233"/>
    <mergeCell ref="A236:B236"/>
    <mergeCell ref="A238:B238"/>
    <mergeCell ref="F211:H211"/>
    <mergeCell ref="C212:D212"/>
    <mergeCell ref="E212:E213"/>
    <mergeCell ref="F212:G212"/>
    <mergeCell ref="H212:H213"/>
    <mergeCell ref="I212:I213"/>
    <mergeCell ref="H171:H172"/>
    <mergeCell ref="I171:J171"/>
    <mergeCell ref="A197:B197"/>
    <mergeCell ref="A200:B200"/>
    <mergeCell ref="A201:B201"/>
    <mergeCell ref="A210:B213"/>
    <mergeCell ref="C210:E210"/>
    <mergeCell ref="F210:H210"/>
    <mergeCell ref="J210:L211"/>
    <mergeCell ref="C211:E211"/>
    <mergeCell ref="A173:B173"/>
    <mergeCell ref="A182:B182"/>
    <mergeCell ref="A187:B187"/>
    <mergeCell ref="A192:B192"/>
    <mergeCell ref="A195:B195"/>
    <mergeCell ref="E171:E172"/>
    <mergeCell ref="A169:B172"/>
    <mergeCell ref="C169:E169"/>
    <mergeCell ref="F169:H169"/>
    <mergeCell ref="I169:K169"/>
    <mergeCell ref="L169:N169"/>
    <mergeCell ref="C170:E170"/>
    <mergeCell ref="F170:H170"/>
    <mergeCell ref="I170:K170"/>
    <mergeCell ref="N171:N172"/>
    <mergeCell ref="F171:G171"/>
    <mergeCell ref="L170:N170"/>
    <mergeCell ref="C171:D171"/>
    <mergeCell ref="A146:B146"/>
    <mergeCell ref="A151:B151"/>
    <mergeCell ref="A154:B154"/>
    <mergeCell ref="A156:B156"/>
    <mergeCell ref="A159:B159"/>
    <mergeCell ref="A160:B160"/>
    <mergeCell ref="K171:K172"/>
    <mergeCell ref="L171:M171"/>
    <mergeCell ref="I130:J130"/>
    <mergeCell ref="K130:K131"/>
    <mergeCell ref="L130:M130"/>
    <mergeCell ref="N130:N131"/>
    <mergeCell ref="A132:B132"/>
    <mergeCell ref="A141:B141"/>
    <mergeCell ref="I128:K128"/>
    <mergeCell ref="L128:N128"/>
    <mergeCell ref="C129:E129"/>
    <mergeCell ref="F129:H129"/>
    <mergeCell ref="I129:K129"/>
    <mergeCell ref="L129:N129"/>
    <mergeCell ref="A114:B114"/>
    <mergeCell ref="A117:B117"/>
    <mergeCell ref="A118:B118"/>
    <mergeCell ref="A128:B131"/>
    <mergeCell ref="C128:E128"/>
    <mergeCell ref="F128:H128"/>
    <mergeCell ref="C130:D130"/>
    <mergeCell ref="E130:E131"/>
    <mergeCell ref="F130:G130"/>
    <mergeCell ref="H130:H131"/>
    <mergeCell ref="A109:B109"/>
    <mergeCell ref="A112:B112"/>
    <mergeCell ref="E88:E89"/>
    <mergeCell ref="A86:B89"/>
    <mergeCell ref="C86:E86"/>
    <mergeCell ref="H88:H89"/>
    <mergeCell ref="C87:E87"/>
    <mergeCell ref="F87:H87"/>
    <mergeCell ref="I87:K87"/>
    <mergeCell ref="A90:B90"/>
    <mergeCell ref="A99:B99"/>
    <mergeCell ref="A104:B104"/>
    <mergeCell ref="I88:J88"/>
    <mergeCell ref="F88:G88"/>
    <mergeCell ref="L87:N87"/>
    <mergeCell ref="C88:D88"/>
    <mergeCell ref="A64:B64"/>
    <mergeCell ref="A69:B69"/>
    <mergeCell ref="A72:B72"/>
    <mergeCell ref="A74:B74"/>
    <mergeCell ref="A77:B77"/>
    <mergeCell ref="A78:B78"/>
    <mergeCell ref="F86:H86"/>
    <mergeCell ref="K88:K89"/>
    <mergeCell ref="L88:M88"/>
    <mergeCell ref="I48:J48"/>
    <mergeCell ref="K48:K49"/>
    <mergeCell ref="L48:M48"/>
    <mergeCell ref="N48:N49"/>
    <mergeCell ref="N88:N89"/>
    <mergeCell ref="I86:K86"/>
    <mergeCell ref="L86:N86"/>
    <mergeCell ref="A50:B50"/>
    <mergeCell ref="A59:B59"/>
    <mergeCell ref="I46:K46"/>
    <mergeCell ref="L46:N46"/>
    <mergeCell ref="C47:E47"/>
    <mergeCell ref="F47:H47"/>
    <mergeCell ref="I47:K47"/>
    <mergeCell ref="L47:N47"/>
    <mergeCell ref="A34:B34"/>
    <mergeCell ref="A37:B37"/>
    <mergeCell ref="A38:B38"/>
    <mergeCell ref="A46:B49"/>
    <mergeCell ref="C46:E46"/>
    <mergeCell ref="F46:H46"/>
    <mergeCell ref="C48:D48"/>
    <mergeCell ref="E48:E49"/>
    <mergeCell ref="F48:G48"/>
    <mergeCell ref="H48:H49"/>
    <mergeCell ref="A29:B29"/>
    <mergeCell ref="A32:B32"/>
    <mergeCell ref="E8:E9"/>
    <mergeCell ref="F8:G8"/>
    <mergeCell ref="H8:H9"/>
    <mergeCell ref="I8:J8"/>
    <mergeCell ref="A6:B9"/>
    <mergeCell ref="C6:E6"/>
    <mergeCell ref="F6:H6"/>
    <mergeCell ref="I6:K6"/>
    <mergeCell ref="A19:B19"/>
    <mergeCell ref="A24:B24"/>
    <mergeCell ref="L7:N7"/>
    <mergeCell ref="C8:D8"/>
    <mergeCell ref="K8:K9"/>
    <mergeCell ref="L8:M8"/>
    <mergeCell ref="L6:N6"/>
    <mergeCell ref="C7:E7"/>
    <mergeCell ref="F7:H7"/>
    <mergeCell ref="I7:K7"/>
    <mergeCell ref="N8:N9"/>
    <mergeCell ref="A10:B1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</dc:creator>
  <cp:keywords/>
  <dc:description/>
  <cp:lastModifiedBy>EKA</cp:lastModifiedBy>
  <dcterms:created xsi:type="dcterms:W3CDTF">2022-01-21T10:24:04Z</dcterms:created>
  <dcterms:modified xsi:type="dcterms:W3CDTF">2022-01-21T17:08:21Z</dcterms:modified>
  <cp:category/>
  <cp:version/>
  <cp:contentType/>
  <cp:contentStatus/>
</cp:coreProperties>
</file>