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giupinto\Desktop\"/>
    </mc:Choice>
  </mc:AlternateContent>
  <xr:revisionPtr revIDLastSave="0" documentId="13_ncr:1_{6B3B3354-6DFE-4257-A610-692EC616F7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" sheetId="1" r:id="rId1"/>
    <sheet name="2025" sheetId="2" r:id="rId2"/>
    <sheet name="2026" sheetId="3" r:id="rId3"/>
  </sheets>
  <definedNames>
    <definedName name="__xlnm._FilterDatabase" localSheetId="0">'2024'!$A$9:$F$63</definedName>
    <definedName name="__xlnm._FilterDatabase" localSheetId="1">'2025'!$A$9:$F$63</definedName>
    <definedName name="__xlnm._FilterDatabase" localSheetId="2">'2026'!$A$9:$F$63</definedName>
    <definedName name="__xlnm._FilterDatabase_1">'2024'!$A$9:$F$63</definedName>
    <definedName name="__xlnm._FilterDatabase_1_1">'2025'!$A$9:$F$63</definedName>
    <definedName name="__xlnm._FilterDatabase_2">'2026'!$A$9:$F$63</definedName>
  </definedNames>
  <calcPr calcId="191029"/>
</workbook>
</file>

<file path=xl/calcChain.xml><?xml version="1.0" encoding="utf-8"?>
<calcChain xmlns="http://schemas.openxmlformats.org/spreadsheetml/2006/main">
  <c r="E35" i="1" l="1"/>
  <c r="C21" i="1"/>
  <c r="D21" i="1"/>
  <c r="E21" i="1"/>
  <c r="F21" i="1"/>
  <c r="C28" i="1"/>
  <c r="D28" i="1"/>
  <c r="E28" i="1"/>
  <c r="F28" i="1"/>
  <c r="C35" i="1"/>
  <c r="D35" i="1"/>
  <c r="F35" i="1"/>
  <c r="C42" i="1"/>
  <c r="D42" i="1"/>
  <c r="E42" i="1"/>
  <c r="F42" i="1"/>
  <c r="C48" i="1"/>
  <c r="D48" i="1"/>
  <c r="E48" i="1"/>
  <c r="F48" i="1"/>
  <c r="C54" i="1"/>
  <c r="D54" i="1"/>
  <c r="E54" i="1"/>
  <c r="F54" i="1"/>
  <c r="C57" i="1"/>
  <c r="D57" i="1"/>
  <c r="E57" i="1"/>
  <c r="F57" i="1"/>
  <c r="C61" i="1"/>
  <c r="D61" i="1"/>
  <c r="E61" i="1"/>
  <c r="F61" i="1"/>
  <c r="C21" i="2"/>
  <c r="D21" i="2"/>
  <c r="C28" i="2"/>
  <c r="D28" i="2"/>
  <c r="C35" i="2"/>
  <c r="D35" i="2"/>
  <c r="C42" i="2"/>
  <c r="D42" i="2"/>
  <c r="C48" i="2"/>
  <c r="D48" i="2"/>
  <c r="C54" i="2"/>
  <c r="D54" i="2"/>
  <c r="C57" i="2"/>
  <c r="D57" i="2"/>
  <c r="C61" i="2"/>
  <c r="D61" i="2"/>
  <c r="C21" i="3"/>
  <c r="D21" i="3"/>
  <c r="C28" i="3"/>
  <c r="D28" i="3"/>
  <c r="C35" i="3"/>
  <c r="D35" i="3"/>
  <c r="C42" i="3"/>
  <c r="D42" i="3"/>
  <c r="C48" i="3"/>
  <c r="D48" i="3"/>
  <c r="C54" i="3"/>
  <c r="D54" i="3"/>
  <c r="C57" i="3"/>
  <c r="D57" i="3"/>
  <c r="C61" i="3"/>
  <c r="D61" i="3"/>
  <c r="C62" i="3" l="1"/>
  <c r="C63" i="3" s="1"/>
  <c r="D62" i="3"/>
  <c r="D63" i="3" s="1"/>
  <c r="D62" i="2"/>
  <c r="D63" i="2" s="1"/>
  <c r="C62" i="2"/>
  <c r="C63" i="2" s="1"/>
  <c r="F62" i="1"/>
  <c r="F63" i="1" s="1"/>
  <c r="C62" i="1"/>
  <c r="C63" i="1" s="1"/>
  <c r="E62" i="1"/>
  <c r="E63" i="1" s="1"/>
  <c r="D62" i="1"/>
  <c r="D63" i="1" s="1"/>
</calcChain>
</file>

<file path=xl/sharedStrings.xml><?xml version="1.0" encoding="utf-8"?>
<sst xmlns="http://schemas.openxmlformats.org/spreadsheetml/2006/main" count="300" uniqueCount="118">
  <si>
    <t>TITOLO
TIPOLOGIA</t>
  </si>
  <si>
    <t>DENOMINAZIONE</t>
  </si>
  <si>
    <t>COMPETENZA</t>
  </si>
  <si>
    <t>CASSA</t>
  </si>
  <si>
    <t>di cui GESTIONE
SANITARIA</t>
  </si>
  <si>
    <t xml:space="preserve">di cui GESTIONE
SANITARIA </t>
  </si>
  <si>
    <t>Fondo pluriennale vincolato per spese correnti</t>
  </si>
  <si>
    <t>Fondo pluriennale vincolato per spese in conto capitale</t>
  </si>
  <si>
    <t>Utilizzo Risultato di Amministrazione</t>
  </si>
  <si>
    <t>TITOLO 1</t>
  </si>
  <si>
    <t>Entrate correnti di natura tributaria, contributiva e perequativa</t>
  </si>
  <si>
    <t>Tipologia 101: Imposte tasse e proventi assimilati</t>
  </si>
  <si>
    <t>Tipologia 102: Tributi destinati al finanziamento della sanità</t>
  </si>
  <si>
    <t>Tipologia 103: Tributi devoluti e regolati alle autonomie speciali</t>
  </si>
  <si>
    <t>Tipologia 104: Compartecipazioni di tributi</t>
  </si>
  <si>
    <t>Tipologia 301: Fondi perequativi da Amministrazioni Centrali</t>
  </si>
  <si>
    <t>Tipologia 302: Fondi perequativi dalla Regione o Provincia autonoma</t>
  </si>
  <si>
    <t>Totale TITOLO 1: Entrate correnti di natura tributaria, contributiva e perequativa</t>
  </si>
  <si>
    <t>TITOLO 2</t>
  </si>
  <si>
    <t>Trasferimenti correnti</t>
  </si>
  <si>
    <t>20101</t>
  </si>
  <si>
    <t>Tipologia 101: Trasferimenti correnti da Amministrazioni pubbliche</t>
  </si>
  <si>
    <t>20102</t>
  </si>
  <si>
    <t>Tipologia 102: Trasferimenti correnti da Famiglie</t>
  </si>
  <si>
    <t>20103</t>
  </si>
  <si>
    <t>Tipologia 103: Trasferimenti correnti da Imprese</t>
  </si>
  <si>
    <t>20104</t>
  </si>
  <si>
    <t>Tipologia 104: Trasferimenti correnti da Istituzioni Sociali Private</t>
  </si>
  <si>
    <t>20105</t>
  </si>
  <si>
    <t>Tipologia 105: Trasferimenti correnti dall'Unione Europea e dal Resto del Mondo</t>
  </si>
  <si>
    <t>Totale TITOLO 2: Trasferimenti correnti</t>
  </si>
  <si>
    <t>TITOLO 3</t>
  </si>
  <si>
    <t>Entrate extratributarie</t>
  </si>
  <si>
    <t>30100</t>
  </si>
  <si>
    <t>Tipologia 100: Vendita di beni e servizi e proventi derivanti dalla gestione dei beni</t>
  </si>
  <si>
    <t>30200</t>
  </si>
  <si>
    <t>Tipologia 200: Proventi derivanti dall'attività di controllo e repressione delle irregolarità e degli illeciti</t>
  </si>
  <si>
    <t>30300</t>
  </si>
  <si>
    <t>Tipologia 300: Interessi attivi</t>
  </si>
  <si>
    <t>30400</t>
  </si>
  <si>
    <t>Tipologia 400: Altre entrate da redditi da capitale</t>
  </si>
  <si>
    <t>30500</t>
  </si>
  <si>
    <t>Tipologia 500: Rimborsi e altre entrate correnti</t>
  </si>
  <si>
    <t>30000</t>
  </si>
  <si>
    <t>Totale TITOLO 3: Entrate extratributarie</t>
  </si>
  <si>
    <t>TITOLO 4</t>
  </si>
  <si>
    <t>Entrate in conto capitale</t>
  </si>
  <si>
    <t>40100</t>
  </si>
  <si>
    <t>Tipologia 100: Tributi in conto capitale</t>
  </si>
  <si>
    <t>40200</t>
  </si>
  <si>
    <t>Tipologia 200: Contributi agli investimenti</t>
  </si>
  <si>
    <t>40300</t>
  </si>
  <si>
    <t>Tipologia 300: Altri trasferimenti in conto capitale</t>
  </si>
  <si>
    <t>40400</t>
  </si>
  <si>
    <t>Tipologia 400: Entrate da alienazione di beni materiali e immateriali</t>
  </si>
  <si>
    <t>40500</t>
  </si>
  <si>
    <t>Tipologia 500: Altre entrate in conto capitale</t>
  </si>
  <si>
    <t>40000</t>
  </si>
  <si>
    <t>Totale TITOLO 4: Entrate in conto capitale</t>
  </si>
  <si>
    <t>TITOLO 5</t>
  </si>
  <si>
    <t>Entrate da riduzione di attività finanziarie</t>
  </si>
  <si>
    <t>50100</t>
  </si>
  <si>
    <t>Tipologia 100: Alienazione di attività finanziarie</t>
  </si>
  <si>
    <t>50200</t>
  </si>
  <si>
    <t>Tipologia 200: Riscossione di crediti di breve termine</t>
  </si>
  <si>
    <t>50300</t>
  </si>
  <si>
    <t>Tipologia 300: Riscossione crediti di medio-lungo termine</t>
  </si>
  <si>
    <t>50400</t>
  </si>
  <si>
    <t>Tipologia 400: Altre entrate per riduzione di attività finanziarie</t>
  </si>
  <si>
    <t>50000</t>
  </si>
  <si>
    <t>Totale TITOLO 5: Entrate da riduzione di attività finanziarie</t>
  </si>
  <si>
    <t>TITOLO 6</t>
  </si>
  <si>
    <t>Accensione prestiti</t>
  </si>
  <si>
    <t>60100</t>
  </si>
  <si>
    <t>Tipologia 100: Emissione di titoli obbligazionari</t>
  </si>
  <si>
    <t>60200</t>
  </si>
  <si>
    <t>Tipologia 200: Accensione Prestiti a breve termine</t>
  </si>
  <si>
    <t>60300</t>
  </si>
  <si>
    <t>Tipologia 300: Accensione Mutui e altri finanziamenti a medio lungo termine</t>
  </si>
  <si>
    <t>60400</t>
  </si>
  <si>
    <t>Tipologia 400: Altre forme di indebitamento</t>
  </si>
  <si>
    <t>60000</t>
  </si>
  <si>
    <t>Totale TITOLO 6: Accensione prestiti</t>
  </si>
  <si>
    <t>TITOLO 7</t>
  </si>
  <si>
    <t>Anticipazioni da istituto tesoriere/cassiere</t>
  </si>
  <si>
    <t>70100</t>
  </si>
  <si>
    <t>Tipologia 100: Anticipazioni da istituto tesoriere/cassiere</t>
  </si>
  <si>
    <t>70000</t>
  </si>
  <si>
    <t>Totale TITOLO 7: Anticipazioni da istituto tesoriere/cassiere</t>
  </si>
  <si>
    <t>TITOLO 9</t>
  </si>
  <si>
    <t>Entrate per conto terzi e partite di giro</t>
  </si>
  <si>
    <t>90100</t>
  </si>
  <si>
    <t>Tipologia 100: Entrate per partite di giro</t>
  </si>
  <si>
    <t>90200</t>
  </si>
  <si>
    <t>Tipologia 200: Entrate per conto terzi</t>
  </si>
  <si>
    <t>90000</t>
  </si>
  <si>
    <t>Totale TITOLO 9: Entrate per conto terzi e partite di giro</t>
  </si>
  <si>
    <t>TOTALE TITOLI</t>
  </si>
  <si>
    <t>TOTALE GENERALE DELLE ENTRATE</t>
  </si>
  <si>
    <t>Titolo 1</t>
  </si>
  <si>
    <t>Totale Titolo 1: Entrate correnti di natura tributaria, contributiva e perequativa</t>
  </si>
  <si>
    <t>Titolo 2</t>
  </si>
  <si>
    <t>Totale Titolo 2: Trasferimenti correnti</t>
  </si>
  <si>
    <t>Titolo 3</t>
  </si>
  <si>
    <t>Totale Titolo 3: Entrate extratributarie</t>
  </si>
  <si>
    <t>Titolo 4</t>
  </si>
  <si>
    <t>Totale Titolo 4: Entrate in conto capitale</t>
  </si>
  <si>
    <t>Titolo 5</t>
  </si>
  <si>
    <t>Totale Titolo 5: Entrate da riduzione di attività finanziarie</t>
  </si>
  <si>
    <t>Titolo 6</t>
  </si>
  <si>
    <t>Totale Titolo 6: Accensione prestiti</t>
  </si>
  <si>
    <t>Titolo 7</t>
  </si>
  <si>
    <t>Totale Titolo 7: Anticipazioni da istituto tesoriere/cassiere</t>
  </si>
  <si>
    <t>Titolo 9</t>
  </si>
  <si>
    <t>Totale Titolo 9: Entrate per conto terzi e partite di giro</t>
  </si>
  <si>
    <t>Fondo di Cassa all'1/1/2023</t>
  </si>
  <si>
    <t>Fondo di Cassa all'1/1/2024</t>
  </si>
  <si>
    <t>Fondo di Cassa all'1/1/2025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</si>
</sst>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_-;\-* #,##0.00_-;_-* \-??_-;_-@_-"/>
    <numFmt numFmtId="165" formatCode="#,##0.00_ ;\-#,##0.00\ "/>
  </numFmts>
  <fonts count="14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7"/>
      <name val="Calibri Light"/>
      <family val="2"/>
      <charset val="1"/>
    </font>
    <font>
      <b/>
      <sz val="7"/>
      <name val="Calibri Light"/>
      <family val="2"/>
      <charset val="1"/>
    </font>
    <font>
      <b/>
      <sz val="7"/>
      <color indexed="8"/>
      <name val="Calibri Light"/>
      <family val="2"/>
      <charset val="1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7"/>
      <color rgb="FFFF0000"/>
      <name val="Calibri Light"/>
      <family val="2"/>
      <charset val="1"/>
    </font>
    <font>
      <sz val="9"/>
      <color rgb="FFFF0000"/>
      <name val="Arial"/>
      <family val="2"/>
    </font>
    <font>
      <sz val="7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6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2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2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64"/>
      </right>
      <top style="medium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2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3" applyFont="1" applyAlignment="1">
      <alignment vertical="top" wrapText="1"/>
    </xf>
    <xf numFmtId="164" fontId="3" fillId="0" borderId="0" xfId="1" applyFont="1" applyAlignment="1">
      <alignment vertical="top" wrapText="1"/>
    </xf>
    <xf numFmtId="0" fontId="4" fillId="0" borderId="0" xfId="3" applyFont="1" applyAlignment="1">
      <alignment vertical="center" wrapText="1"/>
    </xf>
    <xf numFmtId="164" fontId="4" fillId="0" borderId="1" xfId="1" applyFont="1" applyBorder="1" applyAlignment="1">
      <alignment vertical="center" wrapText="1"/>
    </xf>
    <xf numFmtId="164" fontId="4" fillId="0" borderId="2" xfId="1" applyFont="1" applyBorder="1" applyAlignment="1">
      <alignment vertical="center" wrapText="1"/>
    </xf>
    <xf numFmtId="0" fontId="5" fillId="0" borderId="4" xfId="3" applyFont="1" applyBorder="1" applyAlignment="1">
      <alignment horizontal="left" vertical="top" wrapText="1"/>
    </xf>
    <xf numFmtId="0" fontId="5" fillId="0" borderId="9" xfId="3" applyFont="1" applyBorder="1" applyAlignment="1">
      <alignment horizontal="left" vertical="top" wrapText="1"/>
    </xf>
    <xf numFmtId="0" fontId="3" fillId="0" borderId="15" xfId="3" applyFont="1" applyBorder="1" applyAlignment="1">
      <alignment horizontal="left" vertical="top" wrapText="1"/>
    </xf>
    <xf numFmtId="0" fontId="3" fillId="0" borderId="9" xfId="3" applyFont="1" applyBorder="1" applyAlignment="1">
      <alignment horizontal="left" vertical="top" wrapText="1"/>
    </xf>
    <xf numFmtId="0" fontId="3" fillId="0" borderId="10" xfId="3" applyFont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0" fontId="4" fillId="0" borderId="0" xfId="3" applyFont="1" applyAlignment="1">
      <alignment vertical="top" wrapText="1"/>
    </xf>
    <xf numFmtId="0" fontId="3" fillId="0" borderId="0" xfId="5" applyFont="1" applyAlignment="1">
      <alignment vertical="top" wrapText="1"/>
    </xf>
    <xf numFmtId="0" fontId="4" fillId="0" borderId="0" xfId="5" applyFont="1" applyAlignment="1">
      <alignment vertical="center" wrapText="1"/>
    </xf>
    <xf numFmtId="0" fontId="3" fillId="0" borderId="3" xfId="5" applyFont="1" applyBorder="1" applyAlignment="1">
      <alignment vertical="top" wrapText="1"/>
    </xf>
    <xf numFmtId="0" fontId="5" fillId="0" borderId="4" xfId="5" applyFont="1" applyBorder="1" applyAlignment="1">
      <alignment horizontal="left" vertical="top" wrapText="1"/>
    </xf>
    <xf numFmtId="0" fontId="3" fillId="0" borderId="8" xfId="5" applyFont="1" applyBorder="1" applyAlignment="1">
      <alignment vertical="top" wrapText="1"/>
    </xf>
    <xf numFmtId="0" fontId="5" fillId="0" borderId="9" xfId="5" applyFont="1" applyBorder="1" applyAlignment="1">
      <alignment horizontal="left" vertical="top" wrapText="1"/>
    </xf>
    <xf numFmtId="0" fontId="3" fillId="0" borderId="23" xfId="5" applyFont="1" applyBorder="1" applyAlignment="1">
      <alignment vertical="top" wrapText="1"/>
    </xf>
    <xf numFmtId="0" fontId="5" fillId="0" borderId="24" xfId="5" applyFont="1" applyBorder="1" applyAlignment="1">
      <alignment horizontal="left" vertical="top" wrapText="1"/>
    </xf>
    <xf numFmtId="0" fontId="5" fillId="0" borderId="12" xfId="5" applyFont="1" applyBorder="1" applyAlignment="1">
      <alignment horizontal="left" vertical="top" wrapText="1"/>
    </xf>
    <xf numFmtId="0" fontId="3" fillId="0" borderId="15" xfId="5" applyFont="1" applyBorder="1" applyAlignment="1">
      <alignment horizontal="left" vertical="top" wrapText="1"/>
    </xf>
    <xf numFmtId="0" fontId="3" fillId="0" borderId="9" xfId="5" applyFont="1" applyBorder="1" applyAlignment="1">
      <alignment horizontal="left" vertical="top" wrapText="1"/>
    </xf>
    <xf numFmtId="0" fontId="4" fillId="0" borderId="17" xfId="5" applyFont="1" applyBorder="1" applyAlignment="1">
      <alignment horizontal="left" vertical="top" wrapText="1"/>
    </xf>
    <xf numFmtId="0" fontId="4" fillId="0" borderId="1" xfId="5" applyFont="1" applyBorder="1" applyAlignment="1">
      <alignment horizontal="left" vertical="top" wrapText="1"/>
    </xf>
    <xf numFmtId="0" fontId="5" fillId="0" borderId="26" xfId="5" applyFont="1" applyBorder="1" applyAlignment="1">
      <alignment horizontal="left" vertical="top" wrapText="1"/>
    </xf>
    <xf numFmtId="49" fontId="4" fillId="0" borderId="17" xfId="5" applyNumberFormat="1" applyFont="1" applyBorder="1" applyAlignment="1">
      <alignment horizontal="left" vertical="top" wrapText="1"/>
    </xf>
    <xf numFmtId="0" fontId="4" fillId="0" borderId="0" xfId="5" applyFont="1" applyAlignment="1">
      <alignment vertical="top" wrapText="1"/>
    </xf>
    <xf numFmtId="0" fontId="3" fillId="0" borderId="0" xfId="5" applyFont="1" applyAlignment="1">
      <alignment vertical="top"/>
    </xf>
    <xf numFmtId="164" fontId="3" fillId="0" borderId="0" xfId="1" applyFont="1" applyAlignment="1">
      <alignment vertical="top"/>
    </xf>
    <xf numFmtId="164" fontId="4" fillId="0" borderId="1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 wrapText="1"/>
    </xf>
    <xf numFmtId="0" fontId="3" fillId="0" borderId="3" xfId="5" applyFont="1" applyBorder="1" applyAlignment="1">
      <alignment vertical="top"/>
    </xf>
    <xf numFmtId="0" fontId="3" fillId="0" borderId="8" xfId="5" applyFont="1" applyBorder="1" applyAlignment="1">
      <alignment vertical="top"/>
    </xf>
    <xf numFmtId="0" fontId="3" fillId="0" borderId="23" xfId="5" applyFont="1" applyBorder="1" applyAlignment="1">
      <alignment vertical="top"/>
    </xf>
    <xf numFmtId="0" fontId="5" fillId="0" borderId="12" xfId="5" applyFont="1" applyBorder="1" applyAlignment="1">
      <alignment horizontal="left" vertical="top"/>
    </xf>
    <xf numFmtId="0" fontId="3" fillId="0" borderId="15" xfId="5" applyFont="1" applyBorder="1" applyAlignment="1">
      <alignment horizontal="left" vertical="top" indent="1"/>
    </xf>
    <xf numFmtId="0" fontId="3" fillId="0" borderId="15" xfId="3" applyFont="1" applyBorder="1" applyAlignment="1">
      <alignment horizontal="left" vertical="top" indent="1"/>
    </xf>
    <xf numFmtId="0" fontId="4" fillId="0" borderId="21" xfId="5" applyFont="1" applyBorder="1" applyAlignment="1">
      <alignment horizontal="left" vertical="top" indent="1"/>
    </xf>
    <xf numFmtId="0" fontId="4" fillId="0" borderId="0" xfId="5" applyFont="1" applyAlignment="1">
      <alignment vertical="top"/>
    </xf>
    <xf numFmtId="0" fontId="3" fillId="0" borderId="20" xfId="5" applyFont="1" applyBorder="1" applyAlignment="1">
      <alignment horizontal="left" vertical="top" indent="1"/>
    </xf>
    <xf numFmtId="49" fontId="4" fillId="0" borderId="21" xfId="5" applyNumberFormat="1" applyFont="1" applyBorder="1" applyAlignment="1">
      <alignment horizontal="left" vertical="top" indent="1"/>
    </xf>
    <xf numFmtId="0" fontId="4" fillId="0" borderId="24" xfId="5" applyFont="1" applyBorder="1" applyAlignment="1">
      <alignment horizontal="left" vertical="top" wrapText="1"/>
    </xf>
    <xf numFmtId="0" fontId="3" fillId="0" borderId="31" xfId="5" applyFont="1" applyBorder="1" applyAlignment="1">
      <alignment horizontal="left" vertical="top" wrapText="1"/>
    </xf>
    <xf numFmtId="0" fontId="3" fillId="0" borderId="0" xfId="3" applyFont="1" applyAlignment="1">
      <alignment horizontal="left" vertical="top" wrapText="1"/>
    </xf>
    <xf numFmtId="4" fontId="7" fillId="0" borderId="38" xfId="1" applyNumberFormat="1" applyFont="1" applyBorder="1" applyAlignment="1">
      <alignment horizontal="right" vertical="top" wrapText="1"/>
    </xf>
    <xf numFmtId="4" fontId="7" fillId="0" borderId="39" xfId="1" applyNumberFormat="1" applyFont="1" applyBorder="1" applyAlignment="1">
      <alignment horizontal="right" vertical="top" wrapText="1"/>
    </xf>
    <xf numFmtId="164" fontId="7" fillId="0" borderId="13" xfId="1" applyFont="1" applyBorder="1" applyAlignment="1">
      <alignment vertical="top" wrapText="1"/>
    </xf>
    <xf numFmtId="164" fontId="7" fillId="0" borderId="37" xfId="1" applyFont="1" applyBorder="1" applyAlignment="1">
      <alignment vertical="top" wrapText="1"/>
    </xf>
    <xf numFmtId="164" fontId="7" fillId="0" borderId="36" xfId="1" applyFont="1" applyBorder="1" applyAlignment="1">
      <alignment vertical="top" wrapText="1"/>
    </xf>
    <xf numFmtId="164" fontId="7" fillId="0" borderId="7" xfId="1" applyFont="1" applyBorder="1" applyAlignment="1">
      <alignment vertical="top" wrapText="1"/>
    </xf>
    <xf numFmtId="164" fontId="7" fillId="0" borderId="40" xfId="1" applyFont="1" applyBorder="1" applyAlignment="1">
      <alignment vertical="top" wrapText="1"/>
    </xf>
    <xf numFmtId="165" fontId="7" fillId="0" borderId="38" xfId="1" applyNumberFormat="1" applyFont="1" applyBorder="1" applyAlignment="1">
      <alignment horizontal="right" vertical="top" wrapText="1"/>
    </xf>
    <xf numFmtId="165" fontId="7" fillId="0" borderId="5" xfId="1" applyNumberFormat="1" applyFont="1" applyBorder="1" applyAlignment="1">
      <alignment horizontal="right" vertical="top" wrapText="1"/>
    </xf>
    <xf numFmtId="164" fontId="7" fillId="0" borderId="37" xfId="1" applyFont="1" applyBorder="1" applyAlignment="1">
      <alignment horizontal="right" vertical="top" wrapText="1"/>
    </xf>
    <xf numFmtId="164" fontId="7" fillId="0" borderId="38" xfId="1" applyFont="1" applyBorder="1" applyAlignment="1">
      <alignment horizontal="right" vertical="top" wrapText="1"/>
    </xf>
    <xf numFmtId="165" fontId="7" fillId="0" borderId="13" xfId="1" applyNumberFormat="1" applyFont="1" applyBorder="1" applyAlignment="1">
      <alignment vertical="top" wrapText="1"/>
    </xf>
    <xf numFmtId="165" fontId="7" fillId="0" borderId="37" xfId="1" applyNumberFormat="1" applyFont="1" applyBorder="1" applyAlignment="1">
      <alignment vertical="top" wrapText="1"/>
    </xf>
    <xf numFmtId="165" fontId="7" fillId="0" borderId="36" xfId="1" applyNumberFormat="1" applyFont="1" applyBorder="1" applyAlignment="1">
      <alignment vertical="top" wrapText="1"/>
    </xf>
    <xf numFmtId="165" fontId="7" fillId="0" borderId="40" xfId="1" applyNumberFormat="1" applyFont="1" applyBorder="1" applyAlignment="1">
      <alignment vertical="top" wrapText="1"/>
    </xf>
    <xf numFmtId="4" fontId="7" fillId="0" borderId="5" xfId="1" applyNumberFormat="1" applyFont="1" applyBorder="1" applyAlignment="1">
      <alignment horizontal="right" vertical="top" wrapText="1"/>
    </xf>
    <xf numFmtId="4" fontId="7" fillId="0" borderId="13" xfId="1" applyNumberFormat="1" applyFont="1" applyBorder="1" applyAlignment="1">
      <alignment vertical="top" wrapText="1"/>
    </xf>
    <xf numFmtId="164" fontId="7" fillId="0" borderId="11" xfId="1" applyFont="1" applyBorder="1" applyAlignment="1">
      <alignment vertical="top" wrapText="1"/>
    </xf>
    <xf numFmtId="164" fontId="7" fillId="4" borderId="6" xfId="1" applyFont="1" applyFill="1" applyBorder="1" applyAlignment="1">
      <alignment vertical="top" wrapText="1"/>
    </xf>
    <xf numFmtId="164" fontId="7" fillId="4" borderId="7" xfId="1" applyFont="1" applyFill="1" applyBorder="1" applyAlignment="1">
      <alignment vertical="top" wrapText="1"/>
    </xf>
    <xf numFmtId="164" fontId="7" fillId="4" borderId="10" xfId="1" applyFont="1" applyFill="1" applyBorder="1" applyAlignment="1">
      <alignment vertical="top" wrapText="1"/>
    </xf>
    <xf numFmtId="164" fontId="7" fillId="4" borderId="11" xfId="1" applyFont="1" applyFill="1" applyBorder="1" applyAlignment="1">
      <alignment vertical="top" wrapText="1"/>
    </xf>
    <xf numFmtId="164" fontId="7" fillId="4" borderId="38" xfId="1" applyFont="1" applyFill="1" applyBorder="1" applyAlignment="1">
      <alignment vertical="top" wrapText="1"/>
    </xf>
    <xf numFmtId="165" fontId="7" fillId="0" borderId="5" xfId="1" applyNumberFormat="1" applyFont="1" applyBorder="1" applyAlignment="1">
      <alignment vertical="top" wrapText="1"/>
    </xf>
    <xf numFmtId="164" fontId="7" fillId="2" borderId="24" xfId="1" applyFont="1" applyFill="1" applyBorder="1" applyAlignment="1">
      <alignment vertical="top" wrapText="1"/>
    </xf>
    <xf numFmtId="164" fontId="7" fillId="2" borderId="25" xfId="1" applyFont="1" applyFill="1" applyBorder="1" applyAlignment="1">
      <alignment vertical="top" wrapText="1"/>
    </xf>
    <xf numFmtId="165" fontId="7" fillId="0" borderId="14" xfId="1" applyNumberFormat="1" applyFont="1" applyBorder="1" applyAlignment="1">
      <alignment vertical="top" wrapText="1"/>
    </xf>
    <xf numFmtId="164" fontId="7" fillId="0" borderId="4" xfId="1" applyFont="1" applyBorder="1" applyAlignment="1">
      <alignment vertical="top" wrapText="1"/>
    </xf>
    <xf numFmtId="164" fontId="7" fillId="0" borderId="9" xfId="1" applyFont="1" applyBorder="1" applyAlignment="1">
      <alignment vertical="top" wrapText="1"/>
    </xf>
    <xf numFmtId="164" fontId="9" fillId="0" borderId="1" xfId="1" applyFont="1" applyBorder="1" applyAlignment="1">
      <alignment vertical="top" wrapText="1"/>
    </xf>
    <xf numFmtId="164" fontId="9" fillId="0" borderId="19" xfId="1" applyFont="1" applyBorder="1" applyAlignment="1">
      <alignment vertical="top" wrapText="1"/>
    </xf>
    <xf numFmtId="164" fontId="10" fillId="0" borderId="11" xfId="1" applyFont="1" applyBorder="1" applyAlignment="1">
      <alignment vertical="top" wrapText="1"/>
    </xf>
    <xf numFmtId="164" fontId="9" fillId="0" borderId="24" xfId="1" applyFont="1" applyBorder="1" applyAlignment="1">
      <alignment vertical="top" wrapText="1"/>
    </xf>
    <xf numFmtId="164" fontId="9" fillId="0" borderId="22" xfId="1" applyFont="1" applyBorder="1" applyAlignment="1">
      <alignment vertical="top" wrapText="1"/>
    </xf>
    <xf numFmtId="164" fontId="7" fillId="0" borderId="5" xfId="1" applyFont="1" applyBorder="1" applyAlignment="1">
      <alignment vertical="top" wrapText="1"/>
    </xf>
    <xf numFmtId="164" fontId="7" fillId="0" borderId="24" xfId="1" applyFont="1" applyBorder="1" applyAlignment="1">
      <alignment vertical="top"/>
    </xf>
    <xf numFmtId="164" fontId="7" fillId="0" borderId="25" xfId="1" applyFont="1" applyBorder="1" applyAlignment="1">
      <alignment vertical="top"/>
    </xf>
    <xf numFmtId="164" fontId="7" fillId="0" borderId="4" xfId="1" applyFont="1" applyBorder="1" applyAlignment="1">
      <alignment vertical="top"/>
    </xf>
    <xf numFmtId="164" fontId="7" fillId="0" borderId="7" xfId="1" applyFont="1" applyBorder="1" applyAlignment="1">
      <alignment vertical="top"/>
    </xf>
    <xf numFmtId="164" fontId="7" fillId="0" borderId="9" xfId="1" applyFont="1" applyBorder="1" applyAlignment="1">
      <alignment vertical="top"/>
    </xf>
    <xf numFmtId="164" fontId="7" fillId="0" borderId="11" xfId="1" applyFont="1" applyBorder="1" applyAlignment="1">
      <alignment vertical="top"/>
    </xf>
    <xf numFmtId="164" fontId="9" fillId="0" borderId="1" xfId="1" applyFont="1" applyBorder="1" applyAlignment="1">
      <alignment vertical="top"/>
    </xf>
    <xf numFmtId="164" fontId="9" fillId="0" borderId="19" xfId="1" applyFont="1" applyBorder="1" applyAlignment="1">
      <alignment vertical="top"/>
    </xf>
    <xf numFmtId="4" fontId="7" fillId="0" borderId="14" xfId="1" applyNumberFormat="1" applyFont="1" applyBorder="1" applyAlignment="1">
      <alignment vertical="top" wrapText="1"/>
    </xf>
    <xf numFmtId="4" fontId="7" fillId="0" borderId="5" xfId="1" applyNumberFormat="1" applyFont="1" applyBorder="1" applyAlignment="1">
      <alignment vertical="top" wrapText="1"/>
    </xf>
    <xf numFmtId="4" fontId="10" fillId="0" borderId="5" xfId="1" applyNumberFormat="1" applyFont="1" applyBorder="1" applyAlignment="1">
      <alignment vertical="top" wrapText="1"/>
    </xf>
    <xf numFmtId="164" fontId="10" fillId="0" borderId="11" xfId="1" applyFont="1" applyBorder="1" applyAlignment="1">
      <alignment vertical="top"/>
    </xf>
    <xf numFmtId="164" fontId="7" fillId="0" borderId="28" xfId="1" applyFont="1" applyBorder="1" applyAlignment="1">
      <alignment vertical="top"/>
    </xf>
    <xf numFmtId="164" fontId="7" fillId="0" borderId="41" xfId="1" applyFont="1" applyBorder="1" applyAlignment="1">
      <alignment vertical="top"/>
    </xf>
    <xf numFmtId="164" fontId="9" fillId="0" borderId="29" xfId="1" applyFont="1" applyBorder="1" applyAlignment="1">
      <alignment vertical="top"/>
    </xf>
    <xf numFmtId="164" fontId="9" fillId="0" borderId="30" xfId="1" applyFont="1" applyBorder="1" applyAlignment="1">
      <alignment vertical="top"/>
    </xf>
    <xf numFmtId="164" fontId="7" fillId="0" borderId="31" xfId="1" applyFont="1" applyBorder="1" applyAlignment="1">
      <alignment vertical="top"/>
    </xf>
    <xf numFmtId="164" fontId="7" fillId="0" borderId="32" xfId="1" applyFont="1" applyBorder="1" applyAlignment="1">
      <alignment vertical="top"/>
    </xf>
    <xf numFmtId="164" fontId="9" fillId="0" borderId="24" xfId="1" applyFont="1" applyBorder="1" applyAlignment="1">
      <alignment vertical="top"/>
    </xf>
    <xf numFmtId="164" fontId="9" fillId="0" borderId="25" xfId="1" applyFont="1" applyBorder="1" applyAlignment="1">
      <alignment vertical="top"/>
    </xf>
    <xf numFmtId="164" fontId="9" fillId="0" borderId="22" xfId="1" applyFont="1" applyBorder="1" applyAlignment="1">
      <alignment vertical="top"/>
    </xf>
    <xf numFmtId="44" fontId="5" fillId="0" borderId="4" xfId="7" applyFont="1" applyBorder="1" applyAlignment="1">
      <alignment horizontal="left" vertical="top" wrapText="1"/>
    </xf>
    <xf numFmtId="44" fontId="3" fillId="0" borderId="9" xfId="7" applyFont="1" applyBorder="1" applyAlignment="1">
      <alignment horizontal="left" vertical="top" wrapText="1"/>
    </xf>
    <xf numFmtId="44" fontId="5" fillId="0" borderId="9" xfId="7" applyFont="1" applyBorder="1" applyAlignment="1">
      <alignment horizontal="left" vertical="top" wrapText="1"/>
    </xf>
    <xf numFmtId="44" fontId="4" fillId="0" borderId="1" xfId="7" applyFont="1" applyBorder="1" applyAlignment="1">
      <alignment horizontal="left" vertical="top" wrapText="1"/>
    </xf>
    <xf numFmtId="165" fontId="7" fillId="4" borderId="10" xfId="1" applyNumberFormat="1" applyFont="1" applyFill="1" applyBorder="1" applyAlignment="1">
      <alignment vertical="top" wrapText="1"/>
    </xf>
    <xf numFmtId="165" fontId="7" fillId="4" borderId="5" xfId="1" applyNumberFormat="1" applyFont="1" applyFill="1" applyBorder="1" applyAlignment="1">
      <alignment vertical="top" wrapText="1"/>
    </xf>
    <xf numFmtId="164" fontId="7" fillId="4" borderId="4" xfId="1" applyFont="1" applyFill="1" applyBorder="1" applyAlignment="1">
      <alignment vertical="top" wrapText="1"/>
    </xf>
    <xf numFmtId="164" fontId="7" fillId="4" borderId="9" xfId="1" applyFont="1" applyFill="1" applyBorder="1" applyAlignment="1">
      <alignment vertical="top" wrapText="1"/>
    </xf>
    <xf numFmtId="44" fontId="3" fillId="0" borderId="0" xfId="7" applyFont="1" applyAlignment="1">
      <alignment vertical="top" wrapText="1"/>
    </xf>
    <xf numFmtId="44" fontId="7" fillId="0" borderId="14" xfId="7" applyFont="1" applyBorder="1" applyAlignment="1">
      <alignment vertical="top" wrapText="1"/>
    </xf>
    <xf numFmtId="44" fontId="7" fillId="0" borderId="0" xfId="7" applyFont="1" applyAlignment="1">
      <alignment horizontal="right" vertical="top" wrapText="1"/>
    </xf>
    <xf numFmtId="44" fontId="5" fillId="0" borderId="42" xfId="7" applyFont="1" applyBorder="1" applyAlignment="1">
      <alignment horizontal="left" vertical="top" wrapText="1"/>
    </xf>
    <xf numFmtId="0" fontId="11" fillId="0" borderId="0" xfId="3" applyFont="1" applyAlignment="1">
      <alignment vertical="top" wrapText="1"/>
    </xf>
    <xf numFmtId="44" fontId="8" fillId="0" borderId="18" xfId="7" applyFont="1" applyBorder="1" applyAlignment="1">
      <alignment vertical="top" wrapText="1"/>
    </xf>
    <xf numFmtId="44" fontId="8" fillId="0" borderId="27" xfId="7" applyFont="1" applyBorder="1" applyAlignment="1">
      <alignment vertical="top" wrapText="1"/>
    </xf>
    <xf numFmtId="44" fontId="3" fillId="0" borderId="31" xfId="7" applyFont="1" applyBorder="1" applyAlignment="1">
      <alignment horizontal="left" vertical="top" wrapText="1"/>
    </xf>
    <xf numFmtId="0" fontId="5" fillId="0" borderId="43" xfId="5" applyFont="1" applyBorder="1" applyAlignment="1">
      <alignment horizontal="left" vertical="top" wrapText="1"/>
    </xf>
    <xf numFmtId="164" fontId="7" fillId="0" borderId="16" xfId="1" applyFont="1" applyBorder="1" applyAlignment="1">
      <alignment vertical="top" wrapText="1"/>
    </xf>
    <xf numFmtId="44" fontId="5" fillId="0" borderId="44" xfId="7" applyFont="1" applyBorder="1" applyAlignment="1">
      <alignment horizontal="left" vertical="top" wrapText="1"/>
    </xf>
    <xf numFmtId="164" fontId="7" fillId="4" borderId="4" xfId="1" applyFont="1" applyFill="1" applyBorder="1" applyAlignment="1">
      <alignment vertical="top"/>
    </xf>
    <xf numFmtId="164" fontId="7" fillId="4" borderId="7" xfId="1" applyFont="1" applyFill="1" applyBorder="1" applyAlignment="1">
      <alignment vertical="top"/>
    </xf>
    <xf numFmtId="164" fontId="7" fillId="4" borderId="9" xfId="1" applyFont="1" applyFill="1" applyBorder="1" applyAlignment="1">
      <alignment vertical="top"/>
    </xf>
    <xf numFmtId="164" fontId="7" fillId="4" borderId="11" xfId="1" applyFont="1" applyFill="1" applyBorder="1" applyAlignment="1">
      <alignment vertical="top"/>
    </xf>
    <xf numFmtId="164" fontId="7" fillId="4" borderId="45" xfId="1" applyFont="1" applyFill="1" applyBorder="1" applyAlignment="1">
      <alignment vertical="top" wrapText="1"/>
    </xf>
    <xf numFmtId="164" fontId="7" fillId="4" borderId="5" xfId="1" applyFont="1" applyFill="1" applyBorder="1" applyAlignment="1">
      <alignment vertical="top" wrapText="1"/>
    </xf>
    <xf numFmtId="0" fontId="4" fillId="0" borderId="33" xfId="3" applyFont="1" applyBorder="1" applyAlignment="1">
      <alignment horizontal="center" vertical="top" wrapText="1"/>
    </xf>
    <xf numFmtId="0" fontId="4" fillId="0" borderId="22" xfId="3" applyFont="1" applyBorder="1" applyAlignment="1">
      <alignment horizontal="center" vertical="center" wrapText="1"/>
    </xf>
    <xf numFmtId="164" fontId="4" fillId="0" borderId="34" xfId="1" applyFont="1" applyBorder="1" applyAlignment="1">
      <alignment horizontal="center" vertical="center" wrapText="1"/>
    </xf>
    <xf numFmtId="164" fontId="4" fillId="0" borderId="35" xfId="1" applyFont="1" applyBorder="1" applyAlignment="1">
      <alignment horizontal="center" vertical="center" wrapText="1"/>
    </xf>
    <xf numFmtId="0" fontId="4" fillId="0" borderId="33" xfId="5" applyFont="1" applyBorder="1" applyAlignment="1">
      <alignment horizontal="left" vertical="top" wrapText="1"/>
    </xf>
    <xf numFmtId="0" fontId="4" fillId="0" borderId="33" xfId="5" applyFont="1" applyBorder="1" applyAlignment="1">
      <alignment horizontal="center" vertical="center" wrapText="1"/>
    </xf>
    <xf numFmtId="0" fontId="4" fillId="0" borderId="33" xfId="5" applyFont="1" applyBorder="1" applyAlignment="1">
      <alignment horizontal="left" vertical="top"/>
    </xf>
    <xf numFmtId="0" fontId="4" fillId="0" borderId="22" xfId="5" applyFont="1" applyBorder="1" applyAlignment="1">
      <alignment horizontal="center" vertical="center" wrapText="1"/>
    </xf>
    <xf numFmtId="164" fontId="4" fillId="0" borderId="34" xfId="1" applyFont="1" applyBorder="1" applyAlignment="1">
      <alignment horizontal="center" vertical="center"/>
    </xf>
    <xf numFmtId="164" fontId="4" fillId="0" borderId="35" xfId="1" applyFont="1" applyBorder="1" applyAlignment="1">
      <alignment horizontal="center" vertical="center"/>
    </xf>
    <xf numFmtId="0" fontId="4" fillId="0" borderId="46" xfId="3" applyFont="1" applyBorder="1" applyAlignment="1">
      <alignment horizontal="center" vertical="center" wrapText="1"/>
    </xf>
    <xf numFmtId="0" fontId="4" fillId="0" borderId="47" xfId="3" applyFont="1" applyBorder="1" applyAlignment="1">
      <alignment horizontal="center" vertical="center" wrapText="1"/>
    </xf>
    <xf numFmtId="164" fontId="4" fillId="0" borderId="48" xfId="1" applyFont="1" applyBorder="1" applyAlignment="1">
      <alignment horizontal="center" vertical="center" wrapText="1"/>
    </xf>
    <xf numFmtId="164" fontId="4" fillId="0" borderId="49" xfId="1" applyFont="1" applyBorder="1" applyAlignment="1">
      <alignment horizontal="center" vertical="center" wrapText="1"/>
    </xf>
    <xf numFmtId="164" fontId="4" fillId="0" borderId="50" xfId="1" applyFont="1" applyBorder="1" applyAlignment="1">
      <alignment horizontal="center" vertical="center" wrapText="1"/>
    </xf>
    <xf numFmtId="0" fontId="4" fillId="0" borderId="51" xfId="3" applyFont="1" applyBorder="1" applyAlignment="1">
      <alignment horizontal="center" vertical="center" wrapText="1"/>
    </xf>
    <xf numFmtId="164" fontId="4" fillId="0" borderId="52" xfId="1" applyFont="1" applyBorder="1" applyAlignment="1">
      <alignment vertical="center" wrapText="1"/>
    </xf>
    <xf numFmtId="0" fontId="3" fillId="0" borderId="53" xfId="3" applyFont="1" applyBorder="1" applyAlignment="1">
      <alignment vertical="top" wrapText="1"/>
    </xf>
    <xf numFmtId="164" fontId="7" fillId="4" borderId="54" xfId="1" applyFont="1" applyFill="1" applyBorder="1" applyAlignment="1">
      <alignment vertical="top" wrapText="1"/>
    </xf>
    <xf numFmtId="0" fontId="3" fillId="0" borderId="55" xfId="3" applyFont="1" applyBorder="1" applyAlignment="1">
      <alignment vertical="top" wrapText="1"/>
    </xf>
    <xf numFmtId="164" fontId="7" fillId="4" borderId="56" xfId="1" applyFont="1" applyFill="1" applyBorder="1" applyAlignment="1">
      <alignment vertical="top" wrapText="1"/>
    </xf>
    <xf numFmtId="4" fontId="7" fillId="0" borderId="0" xfId="0" applyNumberFormat="1" applyFont="1" applyBorder="1"/>
    <xf numFmtId="0" fontId="5" fillId="0" borderId="57" xfId="3" applyFont="1" applyBorder="1" applyAlignment="1">
      <alignment horizontal="left" vertical="top" wrapText="1"/>
    </xf>
    <xf numFmtId="164" fontId="7" fillId="0" borderId="54" xfId="1" applyFont="1" applyBorder="1" applyAlignment="1">
      <alignment vertical="top" wrapText="1"/>
    </xf>
    <xf numFmtId="0" fontId="3" fillId="0" borderId="58" xfId="3" applyFont="1" applyBorder="1" applyAlignment="1">
      <alignment horizontal="left" vertical="top" wrapText="1"/>
    </xf>
    <xf numFmtId="4" fontId="12" fillId="0" borderId="56" xfId="1" applyNumberFormat="1" applyFont="1" applyBorder="1" applyAlignment="1">
      <alignment vertical="top" wrapText="1"/>
    </xf>
    <xf numFmtId="44" fontId="3" fillId="0" borderId="59" xfId="7" applyFont="1" applyBorder="1" applyAlignment="1">
      <alignment horizontal="left" vertical="top" wrapText="1"/>
    </xf>
    <xf numFmtId="4" fontId="7" fillId="0" borderId="56" xfId="1" applyNumberFormat="1" applyFont="1" applyBorder="1" applyAlignment="1">
      <alignment vertical="top" wrapText="1"/>
    </xf>
    <xf numFmtId="0" fontId="4" fillId="0" borderId="60" xfId="3" applyFont="1" applyBorder="1" applyAlignment="1">
      <alignment horizontal="left" vertical="top" wrapText="1"/>
    </xf>
    <xf numFmtId="44" fontId="4" fillId="0" borderId="52" xfId="7" applyFont="1" applyBorder="1" applyAlignment="1">
      <alignment horizontal="left" vertical="top" wrapText="1"/>
    </xf>
    <xf numFmtId="165" fontId="7" fillId="0" borderId="56" xfId="1" applyNumberFormat="1" applyFont="1" applyBorder="1" applyAlignment="1">
      <alignment vertical="top" wrapText="1"/>
    </xf>
    <xf numFmtId="0" fontId="3" fillId="0" borderId="61" xfId="3" applyFont="1" applyBorder="1" applyAlignment="1">
      <alignment horizontal="left" vertical="top" wrapText="1"/>
    </xf>
    <xf numFmtId="0" fontId="4" fillId="0" borderId="62" xfId="3" applyFont="1" applyBorder="1" applyAlignment="1">
      <alignment horizontal="left" vertical="top" wrapText="1"/>
    </xf>
    <xf numFmtId="49" fontId="4" fillId="0" borderId="62" xfId="3" applyNumberFormat="1" applyFont="1" applyBorder="1" applyAlignment="1">
      <alignment horizontal="left" vertical="top" wrapText="1"/>
    </xf>
    <xf numFmtId="4" fontId="7" fillId="0" borderId="54" xfId="1" applyNumberFormat="1" applyFont="1" applyBorder="1" applyAlignment="1">
      <alignment vertical="top" wrapText="1"/>
    </xf>
    <xf numFmtId="49" fontId="4" fillId="0" borderId="60" xfId="3" applyNumberFormat="1" applyFont="1" applyBorder="1" applyAlignment="1">
      <alignment horizontal="left" vertical="top" wrapText="1"/>
    </xf>
    <xf numFmtId="164" fontId="7" fillId="0" borderId="56" xfId="1" applyFont="1" applyBorder="1" applyAlignment="1">
      <alignment vertical="top" wrapText="1"/>
    </xf>
    <xf numFmtId="165" fontId="7" fillId="0" borderId="54" xfId="1" applyNumberFormat="1" applyFont="1" applyBorder="1" applyAlignment="1">
      <alignment vertical="top" wrapText="1"/>
    </xf>
    <xf numFmtId="0" fontId="4" fillId="0" borderId="51" xfId="3" applyFont="1" applyBorder="1" applyAlignment="1">
      <alignment horizontal="center" vertical="top" wrapText="1"/>
    </xf>
    <xf numFmtId="0" fontId="4" fillId="0" borderId="63" xfId="3" applyFont="1" applyBorder="1" applyAlignment="1">
      <alignment horizontal="center" vertical="top" wrapText="1"/>
    </xf>
    <xf numFmtId="0" fontId="4" fillId="0" borderId="64" xfId="3" applyFont="1" applyBorder="1" applyAlignment="1">
      <alignment horizontal="center" vertical="top" wrapText="1"/>
    </xf>
    <xf numFmtId="44" fontId="4" fillId="0" borderId="65" xfId="7" applyFont="1" applyBorder="1" applyAlignment="1">
      <alignment horizontal="left" vertical="top" wrapText="1"/>
    </xf>
    <xf numFmtId="44" fontId="4" fillId="0" borderId="66" xfId="7" applyFont="1" applyBorder="1" applyAlignment="1">
      <alignment horizontal="left" vertical="top" wrapText="1"/>
    </xf>
    <xf numFmtId="164" fontId="13" fillId="3" borderId="56" xfId="1" applyFont="1" applyFill="1" applyBorder="1" applyAlignment="1">
      <alignment vertical="top" wrapText="1"/>
    </xf>
  </cellXfs>
  <cellStyles count="8">
    <cellStyle name="Migliaia" xfId="1" builtinId="3"/>
    <cellStyle name="Normale" xfId="0" builtinId="0"/>
    <cellStyle name="Normale 2" xfId="2" xr:uid="{00000000-0005-0000-0000-000002000000}"/>
    <cellStyle name="Normale 2 2" xfId="3" xr:uid="{00000000-0005-0000-0000-000003000000}"/>
    <cellStyle name="Normale 3" xfId="4" xr:uid="{00000000-0005-0000-0000-000004000000}"/>
    <cellStyle name="Normale 3 2" xfId="5" xr:uid="{00000000-0005-0000-0000-000005000000}"/>
    <cellStyle name="Normale 3 3" xfId="6" xr:uid="{00000000-0005-0000-0000-000006000000}"/>
    <cellStyle name="Valuta" xfId="7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FAADC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</xdr:rowOff>
    </xdr:from>
    <xdr:to>
      <xdr:col>0</xdr:col>
      <xdr:colOff>619125</xdr:colOff>
      <xdr:row>6</xdr:row>
      <xdr:rowOff>76200</xdr:rowOff>
    </xdr:to>
    <xdr:pic>
      <xdr:nvPicPr>
        <xdr:cNvPr id="1029" name="Immagine 2">
          <a:extLst>
            <a:ext uri="{FF2B5EF4-FFF2-40B4-BE49-F238E27FC236}">
              <a16:creationId xmlns:a16="http://schemas.microsoft.com/office/drawing/2014/main" id="{8B54776B-95D6-340F-991B-F901F4B7C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5524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47625</xdr:colOff>
      <xdr:row>0</xdr:row>
      <xdr:rowOff>95250</xdr:rowOff>
    </xdr:from>
    <xdr:to>
      <xdr:col>2</xdr:col>
      <xdr:colOff>428625</xdr:colOff>
      <xdr:row>6</xdr:row>
      <xdr:rowOff>95250</xdr:rowOff>
    </xdr:to>
    <xdr:sp macro="" textlink="" fLocksText="0">
      <xdr:nvSpPr>
        <xdr:cNvPr id="1026" name="CasellaDiTesto 3">
          <a:extLst>
            <a:ext uri="{FF2B5EF4-FFF2-40B4-BE49-F238E27FC236}">
              <a16:creationId xmlns:a16="http://schemas.microsoft.com/office/drawing/2014/main" id="{C1581E8D-D9F7-C31C-4F6F-7F3474AE9FF3}"/>
            </a:ext>
          </a:extLst>
        </xdr:cNvPr>
        <xdr:cNvSpPr>
          <a:spLocks noChangeArrowheads="1"/>
        </xdr:cNvSpPr>
      </xdr:nvSpPr>
      <xdr:spPr bwMode="auto">
        <a:xfrm>
          <a:off x="723900" y="95250"/>
          <a:ext cx="2552700" cy="68580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ENTI IN CONTABILITA' FINANZIARIA SOGGETTI AL DLGS 118/2011</a:t>
          </a:r>
        </a:p>
        <a:p>
          <a:pPr algn="l" rtl="0"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Regioni, Province autonome, enti regionali e enti locali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Prospetto di cui all'articolo 8, comma 1, del Decreto Legge 24 aprile 2014, n. 66</a:t>
          </a:r>
        </a:p>
        <a:p>
          <a:pPr algn="l" rtl="0"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Regione Puglia - Entrate Bilancio Previsione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Dati previsionali anno 2024</a:t>
          </a: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95250</xdr:rowOff>
    </xdr:from>
    <xdr:to>
      <xdr:col>0</xdr:col>
      <xdr:colOff>571500</xdr:colOff>
      <xdr:row>6</xdr:row>
      <xdr:rowOff>85725</xdr:rowOff>
    </xdr:to>
    <xdr:pic>
      <xdr:nvPicPr>
        <xdr:cNvPr id="2053" name="Immagine 3">
          <a:extLst>
            <a:ext uri="{FF2B5EF4-FFF2-40B4-BE49-F238E27FC236}">
              <a16:creationId xmlns:a16="http://schemas.microsoft.com/office/drawing/2014/main" id="{E3E2B4AC-BB2B-6590-3420-9DB19888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0"/>
          <a:ext cx="54292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514350</xdr:colOff>
      <xdr:row>1</xdr:row>
      <xdr:rowOff>47625</xdr:rowOff>
    </xdr:from>
    <xdr:to>
      <xdr:col>2</xdr:col>
      <xdr:colOff>314325</xdr:colOff>
      <xdr:row>6</xdr:row>
      <xdr:rowOff>104775</xdr:rowOff>
    </xdr:to>
    <xdr:sp macro="" textlink="" fLocksText="0">
      <xdr:nvSpPr>
        <xdr:cNvPr id="2050" name="CasellaDiTesto 4">
          <a:extLst>
            <a:ext uri="{FF2B5EF4-FFF2-40B4-BE49-F238E27FC236}">
              <a16:creationId xmlns:a16="http://schemas.microsoft.com/office/drawing/2014/main" id="{2D9A0DA6-C80F-5240-1B45-823D0E419EA0}"/>
            </a:ext>
          </a:extLst>
        </xdr:cNvPr>
        <xdr:cNvSpPr>
          <a:spLocks noChangeArrowheads="1"/>
        </xdr:cNvSpPr>
      </xdr:nvSpPr>
      <xdr:spPr bwMode="auto">
        <a:xfrm>
          <a:off x="514350" y="161925"/>
          <a:ext cx="2924175" cy="62865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ENTI IN CONTABILITA' FINANZIARIA SOGGETTI AL DLGS 118/2011</a:t>
          </a:r>
        </a:p>
        <a:p>
          <a:pPr algn="l" rtl="0"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Regioni, Province autonome, enti regionali e enti locali</a:t>
          </a:r>
        </a:p>
        <a:p>
          <a:pPr algn="l" rtl="0"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Prospetto di cui all'articolo 8, comma 1, del Decreto Legge 24 aprile 2014, n. 66</a:t>
          </a:r>
        </a:p>
        <a:p>
          <a:pPr algn="l" rtl="0"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Regione Puglia - Entrate Bilancio Previsione</a:t>
          </a:r>
        </a:p>
        <a:p>
          <a:pPr algn="l" rtl="0"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Dati previsionali anno 2025</a:t>
          </a: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571500</xdr:colOff>
      <xdr:row>6</xdr:row>
      <xdr:rowOff>19050</xdr:rowOff>
    </xdr:to>
    <xdr:pic>
      <xdr:nvPicPr>
        <xdr:cNvPr id="3077" name="Immagine 1">
          <a:extLst>
            <a:ext uri="{FF2B5EF4-FFF2-40B4-BE49-F238E27FC236}">
              <a16:creationId xmlns:a16="http://schemas.microsoft.com/office/drawing/2014/main" id="{3E08523D-5F43-C036-3D07-6F1CDEFB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542925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514350</xdr:colOff>
      <xdr:row>0</xdr:row>
      <xdr:rowOff>0</xdr:rowOff>
    </xdr:from>
    <xdr:to>
      <xdr:col>1</xdr:col>
      <xdr:colOff>1924050</xdr:colOff>
      <xdr:row>6</xdr:row>
      <xdr:rowOff>38100</xdr:rowOff>
    </xdr:to>
    <xdr:sp macro="" textlink="" fLocksText="0">
      <xdr:nvSpPr>
        <xdr:cNvPr id="3074" name="CasellaDiTesto 2">
          <a:extLst>
            <a:ext uri="{FF2B5EF4-FFF2-40B4-BE49-F238E27FC236}">
              <a16:creationId xmlns:a16="http://schemas.microsoft.com/office/drawing/2014/main" id="{D4EB1E05-2814-0BEB-3B9F-007E68791BC2}"/>
            </a:ext>
          </a:extLst>
        </xdr:cNvPr>
        <xdr:cNvSpPr>
          <a:spLocks noChangeArrowheads="1"/>
        </xdr:cNvSpPr>
      </xdr:nvSpPr>
      <xdr:spPr bwMode="auto">
        <a:xfrm>
          <a:off x="514350" y="0"/>
          <a:ext cx="2143125" cy="72390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ENTI IN CONTABILITA' FINANZIARIA SOGGETTI AL DLGS 118/2011</a:t>
          </a:r>
        </a:p>
        <a:p>
          <a:pPr algn="l" rtl="0"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Regioni, Province autonome, enti regionali e enti locali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Prospetto di cui all'articolo 8, comma 1, del Decreto Legge 24 aprile 2014, n. 66</a:t>
          </a:r>
        </a:p>
        <a:p>
          <a:pPr algn="l" rtl="0"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Regione Puglia - Entrate Bilancio Previsione</a:t>
          </a:r>
        </a:p>
        <a:p>
          <a:pPr algn="l" rtl="0"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Dati previsionali anno 2026</a:t>
          </a: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F63"/>
  <sheetViews>
    <sheetView showGridLines="0" tabSelected="1" zoomScale="120" zoomScaleNormal="120" workbookViewId="0">
      <selection activeCell="H13" sqref="H13"/>
    </sheetView>
  </sheetViews>
  <sheetFormatPr defaultColWidth="9.109375" defaultRowHeight="9.6" x14ac:dyDescent="0.25"/>
  <cols>
    <col min="1" max="1" width="10.109375" style="1" customWidth="1"/>
    <col min="2" max="2" width="32.5546875" style="1" customWidth="1"/>
    <col min="3" max="3" width="19.109375" style="2" customWidth="1"/>
    <col min="4" max="4" width="17.21875" style="2" customWidth="1"/>
    <col min="5" max="6" width="18.88671875" style="2" customWidth="1"/>
    <col min="7" max="16384" width="9.109375" style="1"/>
  </cols>
  <sheetData>
    <row r="8" spans="1:6" s="3" customFormat="1" ht="16.5" customHeight="1" x14ac:dyDescent="0.25">
      <c r="A8" s="138" t="s">
        <v>0</v>
      </c>
      <c r="B8" s="139" t="s">
        <v>1</v>
      </c>
      <c r="C8" s="140" t="s">
        <v>2</v>
      </c>
      <c r="D8" s="140"/>
      <c r="E8" s="141" t="s">
        <v>3</v>
      </c>
      <c r="F8" s="142"/>
    </row>
    <row r="9" spans="1:6" s="3" customFormat="1" ht="56.25" customHeight="1" thickBot="1" x14ac:dyDescent="0.3">
      <c r="A9" s="143"/>
      <c r="B9" s="129"/>
      <c r="C9" s="4"/>
      <c r="D9" s="4" t="s">
        <v>4</v>
      </c>
      <c r="E9" s="4"/>
      <c r="F9" s="144" t="s">
        <v>5</v>
      </c>
    </row>
    <row r="10" spans="1:6" ht="11.25" customHeight="1" x14ac:dyDescent="0.25">
      <c r="A10" s="145"/>
      <c r="B10" s="6" t="s">
        <v>6</v>
      </c>
      <c r="C10" s="105">
        <v>1750263.92</v>
      </c>
      <c r="D10" s="56"/>
      <c r="E10" s="65"/>
      <c r="F10" s="146"/>
    </row>
    <row r="11" spans="1:6" ht="19.2" x14ac:dyDescent="0.25">
      <c r="A11" s="147"/>
      <c r="B11" s="7" t="s">
        <v>7</v>
      </c>
      <c r="C11" s="105">
        <v>6708671.3600000003</v>
      </c>
      <c r="D11" s="57"/>
      <c r="E11" s="67"/>
      <c r="F11" s="148"/>
    </row>
    <row r="12" spans="1:6" ht="11.4" x14ac:dyDescent="0.25">
      <c r="A12" s="147"/>
      <c r="B12" s="7" t="s">
        <v>8</v>
      </c>
      <c r="C12" s="105">
        <v>498107486.95999998</v>
      </c>
      <c r="D12" s="57"/>
      <c r="E12" s="67"/>
      <c r="F12" s="148"/>
    </row>
    <row r="13" spans="1:6" ht="12" thickBot="1" x14ac:dyDescent="0.25">
      <c r="A13" s="147"/>
      <c r="B13" s="7" t="s">
        <v>115</v>
      </c>
      <c r="C13" s="149"/>
      <c r="D13" s="69"/>
      <c r="E13" s="114">
        <v>1386113981.0799999</v>
      </c>
      <c r="F13" s="171">
        <v>796169897.36000001</v>
      </c>
    </row>
    <row r="14" spans="1:6" ht="19.2" x14ac:dyDescent="0.25">
      <c r="A14" s="150" t="s">
        <v>9</v>
      </c>
      <c r="B14" s="6" t="s">
        <v>10</v>
      </c>
      <c r="C14" s="49"/>
      <c r="D14" s="50"/>
      <c r="E14" s="104"/>
      <c r="F14" s="151"/>
    </row>
    <row r="15" spans="1:6" s="115" customFormat="1" ht="11.4" x14ac:dyDescent="0.25">
      <c r="A15" s="152">
        <v>10101</v>
      </c>
      <c r="B15" s="9" t="s">
        <v>11</v>
      </c>
      <c r="C15" s="104">
        <v>754467430</v>
      </c>
      <c r="D15" s="104"/>
      <c r="E15" s="104">
        <v>2200212095.9200006</v>
      </c>
      <c r="F15" s="153"/>
    </row>
    <row r="16" spans="1:6" ht="19.2" x14ac:dyDescent="0.25">
      <c r="A16" s="152">
        <v>10102</v>
      </c>
      <c r="B16" s="9" t="s">
        <v>12</v>
      </c>
      <c r="C16" s="104">
        <v>5592226896</v>
      </c>
      <c r="D16" s="104">
        <v>5592226896</v>
      </c>
      <c r="E16" s="104">
        <v>5696631696.4000006</v>
      </c>
      <c r="F16" s="154">
        <v>5696631696.4000006</v>
      </c>
    </row>
    <row r="17" spans="1:6" ht="19.2" x14ac:dyDescent="0.25">
      <c r="A17" s="152">
        <v>10103</v>
      </c>
      <c r="B17" s="9" t="s">
        <v>13</v>
      </c>
      <c r="C17" s="104">
        <v>0</v>
      </c>
      <c r="D17" s="47"/>
      <c r="E17" s="104">
        <v>0</v>
      </c>
      <c r="F17" s="155"/>
    </row>
    <row r="18" spans="1:6" ht="11.4" x14ac:dyDescent="0.25">
      <c r="A18" s="152">
        <v>10104</v>
      </c>
      <c r="B18" s="9" t="s">
        <v>14</v>
      </c>
      <c r="C18" s="104">
        <v>401843012.38999999</v>
      </c>
      <c r="D18" s="47"/>
      <c r="E18" s="104">
        <v>401843012.38999999</v>
      </c>
      <c r="F18" s="155"/>
    </row>
    <row r="19" spans="1:6" ht="19.2" x14ac:dyDescent="0.25">
      <c r="A19" s="152">
        <v>10301</v>
      </c>
      <c r="B19" s="9" t="s">
        <v>15</v>
      </c>
      <c r="C19" s="104">
        <v>383727476.01999998</v>
      </c>
      <c r="D19" s="47"/>
      <c r="E19" s="104">
        <v>383727476.01999998</v>
      </c>
      <c r="F19" s="155"/>
    </row>
    <row r="20" spans="1:6" ht="19.2" x14ac:dyDescent="0.25">
      <c r="A20" s="152">
        <v>10302</v>
      </c>
      <c r="B20" s="10" t="s">
        <v>16</v>
      </c>
      <c r="C20" s="104">
        <v>0</v>
      </c>
      <c r="D20" s="48"/>
      <c r="E20" s="104">
        <v>0</v>
      </c>
      <c r="F20" s="155"/>
    </row>
    <row r="21" spans="1:6" s="12" customFormat="1" ht="19.8" thickBot="1" x14ac:dyDescent="0.3">
      <c r="A21" s="156">
        <v>10000</v>
      </c>
      <c r="B21" s="11" t="s">
        <v>17</v>
      </c>
      <c r="C21" s="106">
        <f>SUM(C15:C20)</f>
        <v>7132264814.4099998</v>
      </c>
      <c r="D21" s="106">
        <f>SUM(D15:D20)</f>
        <v>5592226896</v>
      </c>
      <c r="E21" s="106">
        <f>SUM(E15:E20)</f>
        <v>8682414280.7300014</v>
      </c>
      <c r="F21" s="157">
        <f>SUM(F15:F20)</f>
        <v>5696631696.4000006</v>
      </c>
    </row>
    <row r="22" spans="1:6" ht="11.4" x14ac:dyDescent="0.25">
      <c r="A22" s="150" t="s">
        <v>18</v>
      </c>
      <c r="B22" s="6" t="s">
        <v>19</v>
      </c>
      <c r="C22" s="104"/>
      <c r="D22" s="53"/>
      <c r="E22" s="104"/>
      <c r="F22" s="151"/>
    </row>
    <row r="23" spans="1:6" ht="19.2" x14ac:dyDescent="0.25">
      <c r="A23" s="152" t="s">
        <v>20</v>
      </c>
      <c r="B23" s="9" t="s">
        <v>21</v>
      </c>
      <c r="C23" s="104">
        <v>3406963824.23</v>
      </c>
      <c r="D23" s="104">
        <v>3085046166.8899999</v>
      </c>
      <c r="E23" s="104">
        <v>7175548656.2200041</v>
      </c>
      <c r="F23" s="154">
        <v>5866884747.7300005</v>
      </c>
    </row>
    <row r="24" spans="1:6" ht="11.4" x14ac:dyDescent="0.25">
      <c r="A24" s="152" t="s">
        <v>22</v>
      </c>
      <c r="B24" s="9" t="s">
        <v>23</v>
      </c>
      <c r="C24" s="104">
        <v>0</v>
      </c>
      <c r="D24" s="54"/>
      <c r="E24" s="104">
        <v>0</v>
      </c>
      <c r="F24" s="158"/>
    </row>
    <row r="25" spans="1:6" x14ac:dyDescent="0.25">
      <c r="A25" s="152" t="s">
        <v>24</v>
      </c>
      <c r="B25" s="9" t="s">
        <v>25</v>
      </c>
      <c r="C25" s="104">
        <v>140002000</v>
      </c>
      <c r="D25" s="104">
        <v>140002000</v>
      </c>
      <c r="E25" s="104">
        <v>263229279.00999999</v>
      </c>
      <c r="F25" s="154">
        <v>263185819.80000001</v>
      </c>
    </row>
    <row r="26" spans="1:6" ht="19.2" x14ac:dyDescent="0.25">
      <c r="A26" s="152" t="s">
        <v>26</v>
      </c>
      <c r="B26" s="9" t="s">
        <v>27</v>
      </c>
      <c r="C26" s="104">
        <v>31738.69</v>
      </c>
      <c r="D26" s="54"/>
      <c r="E26" s="104">
        <v>31738.69</v>
      </c>
      <c r="F26" s="158"/>
    </row>
    <row r="27" spans="1:6" ht="24" customHeight="1" x14ac:dyDescent="0.25">
      <c r="A27" s="159" t="s">
        <v>28</v>
      </c>
      <c r="B27" s="9" t="s">
        <v>29</v>
      </c>
      <c r="C27" s="104">
        <v>71934907.160000011</v>
      </c>
      <c r="D27" s="54"/>
      <c r="E27" s="104">
        <v>295945544.49999988</v>
      </c>
      <c r="F27" s="158"/>
    </row>
    <row r="28" spans="1:6" s="12" customFormat="1" ht="10.199999999999999" thickBot="1" x14ac:dyDescent="0.3">
      <c r="A28" s="160">
        <v>20000</v>
      </c>
      <c r="B28" s="11" t="s">
        <v>30</v>
      </c>
      <c r="C28" s="106">
        <f>SUM(C23:C27)</f>
        <v>3618932470.0799999</v>
      </c>
      <c r="D28" s="106">
        <f>SUM(D23:D27)</f>
        <v>3225048166.8899999</v>
      </c>
      <c r="E28" s="106">
        <f>SUM(E23:E27)</f>
        <v>7734755218.4200039</v>
      </c>
      <c r="F28" s="157">
        <f>SUM(F23:F27)</f>
        <v>6130070567.5300007</v>
      </c>
    </row>
    <row r="29" spans="1:6" ht="11.4" x14ac:dyDescent="0.25">
      <c r="A29" s="150" t="s">
        <v>31</v>
      </c>
      <c r="B29" s="6" t="s">
        <v>32</v>
      </c>
      <c r="C29" s="104"/>
      <c r="D29" s="59"/>
      <c r="E29" s="104"/>
      <c r="F29" s="158"/>
    </row>
    <row r="30" spans="1:6" ht="19.2" x14ac:dyDescent="0.25">
      <c r="A30" s="152" t="s">
        <v>33</v>
      </c>
      <c r="B30" s="9" t="s">
        <v>34</v>
      </c>
      <c r="C30" s="104">
        <v>6306500</v>
      </c>
      <c r="D30" s="54"/>
      <c r="E30" s="104">
        <v>8355772.6499999985</v>
      </c>
      <c r="F30" s="158"/>
    </row>
    <row r="31" spans="1:6" ht="19.2" x14ac:dyDescent="0.25">
      <c r="A31" s="152" t="s">
        <v>35</v>
      </c>
      <c r="B31" s="9" t="s">
        <v>36</v>
      </c>
      <c r="C31" s="104">
        <v>4465000</v>
      </c>
      <c r="D31" s="104">
        <v>1600000</v>
      </c>
      <c r="E31" s="104">
        <v>5412546.5200000005</v>
      </c>
      <c r="F31" s="154">
        <v>1631908.04</v>
      </c>
    </row>
    <row r="32" spans="1:6" ht="11.4" x14ac:dyDescent="0.25">
      <c r="A32" s="152" t="s">
        <v>37</v>
      </c>
      <c r="B32" s="9" t="s">
        <v>38</v>
      </c>
      <c r="C32" s="104">
        <v>2004000</v>
      </c>
      <c r="D32" s="54"/>
      <c r="E32" s="104">
        <v>8553995.7599999998</v>
      </c>
      <c r="F32" s="158"/>
    </row>
    <row r="33" spans="1:6" ht="11.4" x14ac:dyDescent="0.25">
      <c r="A33" s="152" t="s">
        <v>39</v>
      </c>
      <c r="B33" s="9" t="s">
        <v>40</v>
      </c>
      <c r="C33" s="104">
        <v>0</v>
      </c>
      <c r="D33" s="54"/>
      <c r="E33" s="104">
        <v>0</v>
      </c>
      <c r="F33" s="158"/>
    </row>
    <row r="34" spans="1:6" x14ac:dyDescent="0.25">
      <c r="A34" s="159" t="s">
        <v>41</v>
      </c>
      <c r="B34" s="9" t="s">
        <v>42</v>
      </c>
      <c r="C34" s="104">
        <v>107860842.73999999</v>
      </c>
      <c r="D34" s="104">
        <v>2480982.5</v>
      </c>
      <c r="E34" s="104">
        <v>317179559.72000003</v>
      </c>
      <c r="F34" s="154">
        <v>3757543.52</v>
      </c>
    </row>
    <row r="35" spans="1:6" s="12" customFormat="1" ht="10.199999999999999" thickBot="1" x14ac:dyDescent="0.3">
      <c r="A35" s="161" t="s">
        <v>43</v>
      </c>
      <c r="B35" s="11" t="s">
        <v>44</v>
      </c>
      <c r="C35" s="106">
        <f>SUM(C30:C34)</f>
        <v>120636342.73999999</v>
      </c>
      <c r="D35" s="106">
        <f>SUM(D30:D34)</f>
        <v>4080982.5</v>
      </c>
      <c r="E35" s="106">
        <f>SUM(E30:E34)</f>
        <v>339501874.65000004</v>
      </c>
      <c r="F35" s="157">
        <f>SUM(F30:F34)</f>
        <v>5389451.5600000005</v>
      </c>
    </row>
    <row r="36" spans="1:6" ht="11.4" x14ac:dyDescent="0.25">
      <c r="A36" s="150" t="s">
        <v>45</v>
      </c>
      <c r="B36" s="6" t="s">
        <v>46</v>
      </c>
      <c r="C36" s="58"/>
      <c r="D36" s="61"/>
      <c r="E36" s="60"/>
      <c r="F36" s="158"/>
    </row>
    <row r="37" spans="1:6" ht="11.4" x14ac:dyDescent="0.25">
      <c r="A37" s="152" t="s">
        <v>47</v>
      </c>
      <c r="B37" s="9" t="s">
        <v>48</v>
      </c>
      <c r="C37" s="104">
        <v>0</v>
      </c>
      <c r="D37" s="47"/>
      <c r="E37" s="104">
        <v>0</v>
      </c>
      <c r="F37" s="155"/>
    </row>
    <row r="38" spans="1:6" x14ac:dyDescent="0.25">
      <c r="A38" s="152" t="s">
        <v>49</v>
      </c>
      <c r="B38" s="9" t="s">
        <v>50</v>
      </c>
      <c r="C38" s="104">
        <v>697484914.87</v>
      </c>
      <c r="D38" s="104">
        <v>8069937.6699999999</v>
      </c>
      <c r="E38" s="104">
        <v>7954288746.1900024</v>
      </c>
      <c r="F38" s="154">
        <v>702981320.10000002</v>
      </c>
    </row>
    <row r="39" spans="1:6" x14ac:dyDescent="0.25">
      <c r="A39" s="152" t="s">
        <v>51</v>
      </c>
      <c r="B39" s="9" t="s">
        <v>52</v>
      </c>
      <c r="C39" s="104">
        <v>13378727</v>
      </c>
      <c r="D39" s="104">
        <v>8000000</v>
      </c>
      <c r="E39" s="104">
        <v>353683624.37</v>
      </c>
      <c r="F39" s="154">
        <v>338451203.19999999</v>
      </c>
    </row>
    <row r="40" spans="1:6" ht="19.2" x14ac:dyDescent="0.25">
      <c r="A40" s="152" t="s">
        <v>53</v>
      </c>
      <c r="B40" s="9" t="s">
        <v>54</v>
      </c>
      <c r="C40" s="104">
        <v>7980000</v>
      </c>
      <c r="D40" s="47"/>
      <c r="E40" s="104">
        <v>11063026.310000001</v>
      </c>
      <c r="F40" s="155"/>
    </row>
    <row r="41" spans="1:6" ht="11.4" x14ac:dyDescent="0.25">
      <c r="A41" s="159" t="s">
        <v>55</v>
      </c>
      <c r="B41" s="9" t="s">
        <v>56</v>
      </c>
      <c r="C41" s="104">
        <v>1000000</v>
      </c>
      <c r="D41" s="47"/>
      <c r="E41" s="104">
        <v>2518867.19</v>
      </c>
      <c r="F41" s="155"/>
    </row>
    <row r="42" spans="1:6" s="12" customFormat="1" ht="10.199999999999999" thickBot="1" x14ac:dyDescent="0.3">
      <c r="A42" s="161" t="s">
        <v>57</v>
      </c>
      <c r="B42" s="11" t="s">
        <v>58</v>
      </c>
      <c r="C42" s="106">
        <f>SUM(C37:C41)</f>
        <v>719843641.87</v>
      </c>
      <c r="D42" s="106">
        <f>SUM(D37:D41)</f>
        <v>16069937.67</v>
      </c>
      <c r="E42" s="106">
        <f>SUM(E37:E41)</f>
        <v>8321554264.0600023</v>
      </c>
      <c r="F42" s="157">
        <f>SUM(F37:F41)</f>
        <v>1041432523.3</v>
      </c>
    </row>
    <row r="43" spans="1:6" ht="11.4" x14ac:dyDescent="0.25">
      <c r="A43" s="150" t="s">
        <v>59</v>
      </c>
      <c r="B43" s="6" t="s">
        <v>60</v>
      </c>
      <c r="C43" s="104"/>
      <c r="D43" s="104"/>
      <c r="E43" s="104"/>
      <c r="F43" s="162"/>
    </row>
    <row r="44" spans="1:6" ht="11.4" x14ac:dyDescent="0.25">
      <c r="A44" s="152" t="s">
        <v>61</v>
      </c>
      <c r="B44" s="9" t="s">
        <v>62</v>
      </c>
      <c r="C44" s="104">
        <v>0</v>
      </c>
      <c r="D44" s="104"/>
      <c r="E44" s="104">
        <v>0</v>
      </c>
      <c r="F44" s="155"/>
    </row>
    <row r="45" spans="1:6" ht="11.4" x14ac:dyDescent="0.25">
      <c r="A45" s="152" t="s">
        <v>63</v>
      </c>
      <c r="B45" s="9" t="s">
        <v>64</v>
      </c>
      <c r="C45" s="104">
        <v>3200000</v>
      </c>
      <c r="D45" s="104"/>
      <c r="E45" s="104">
        <v>11743405.25</v>
      </c>
      <c r="F45" s="155"/>
    </row>
    <row r="46" spans="1:6" ht="11.4" x14ac:dyDescent="0.25">
      <c r="A46" s="152" t="s">
        <v>65</v>
      </c>
      <c r="B46" s="9" t="s">
        <v>66</v>
      </c>
      <c r="C46" s="104">
        <v>3450499.55</v>
      </c>
      <c r="D46" s="104"/>
      <c r="E46" s="104">
        <v>10682432.540000001</v>
      </c>
      <c r="F46" s="155"/>
    </row>
    <row r="47" spans="1:6" ht="19.2" x14ac:dyDescent="0.25">
      <c r="A47" s="159" t="s">
        <v>67</v>
      </c>
      <c r="B47" s="9" t="s">
        <v>68</v>
      </c>
      <c r="C47" s="104">
        <v>800000000</v>
      </c>
      <c r="D47" s="104"/>
      <c r="E47" s="104">
        <v>1037459392.8200001</v>
      </c>
      <c r="F47" s="155"/>
    </row>
    <row r="48" spans="1:6" s="12" customFormat="1" ht="19.8" thickBot="1" x14ac:dyDescent="0.3">
      <c r="A48" s="161" t="s">
        <v>69</v>
      </c>
      <c r="B48" s="11" t="s">
        <v>70</v>
      </c>
      <c r="C48" s="106">
        <f>SUM(C44:C47)</f>
        <v>806650499.54999995</v>
      </c>
      <c r="D48" s="106">
        <f>SUM(D44:D47)</f>
        <v>0</v>
      </c>
      <c r="E48" s="106">
        <f>SUM(E44:E47)</f>
        <v>1059885230.61</v>
      </c>
      <c r="F48" s="157">
        <f>SUM(F44:F47)</f>
        <v>0</v>
      </c>
    </row>
    <row r="49" spans="1:6" x14ac:dyDescent="0.25">
      <c r="A49" s="150" t="s">
        <v>71</v>
      </c>
      <c r="B49" s="6" t="s">
        <v>72</v>
      </c>
      <c r="C49" s="104"/>
      <c r="D49" s="104"/>
      <c r="E49" s="104"/>
      <c r="F49" s="154"/>
    </row>
    <row r="50" spans="1:6" x14ac:dyDescent="0.25">
      <c r="A50" s="152" t="s">
        <v>73</v>
      </c>
      <c r="B50" s="9" t="s">
        <v>74</v>
      </c>
      <c r="C50" s="104">
        <v>0</v>
      </c>
      <c r="D50" s="104"/>
      <c r="E50" s="104">
        <v>0</v>
      </c>
      <c r="F50" s="154"/>
    </row>
    <row r="51" spans="1:6" x14ac:dyDescent="0.25">
      <c r="A51" s="152" t="s">
        <v>75</v>
      </c>
      <c r="B51" s="9" t="s">
        <v>76</v>
      </c>
      <c r="C51" s="104">
        <v>0</v>
      </c>
      <c r="D51" s="104"/>
      <c r="E51" s="104">
        <v>0</v>
      </c>
      <c r="F51" s="154"/>
    </row>
    <row r="52" spans="1:6" ht="19.2" x14ac:dyDescent="0.25">
      <c r="A52" s="152" t="s">
        <v>77</v>
      </c>
      <c r="B52" s="9" t="s">
        <v>78</v>
      </c>
      <c r="C52" s="104">
        <v>269856295.46000004</v>
      </c>
      <c r="D52" s="104"/>
      <c r="E52" s="104">
        <v>269856295.46000004</v>
      </c>
      <c r="F52" s="154"/>
    </row>
    <row r="53" spans="1:6" x14ac:dyDescent="0.25">
      <c r="A53" s="152" t="s">
        <v>79</v>
      </c>
      <c r="B53" s="10" t="s">
        <v>80</v>
      </c>
      <c r="C53" s="104">
        <v>0</v>
      </c>
      <c r="D53" s="104"/>
      <c r="E53" s="104">
        <v>0</v>
      </c>
      <c r="F53" s="154"/>
    </row>
    <row r="54" spans="1:6" s="12" customFormat="1" ht="10.199999999999999" thickBot="1" x14ac:dyDescent="0.3">
      <c r="A54" s="163" t="s">
        <v>81</v>
      </c>
      <c r="B54" s="11" t="s">
        <v>82</v>
      </c>
      <c r="C54" s="106">
        <f>SUM(C50:C53)</f>
        <v>269856295.46000004</v>
      </c>
      <c r="D54" s="106">
        <f>SUM(D50:D53)</f>
        <v>0</v>
      </c>
      <c r="E54" s="106">
        <f>SUM(E50:E53)</f>
        <v>269856295.46000004</v>
      </c>
      <c r="F54" s="157">
        <f>SUM(F50:F53)</f>
        <v>0</v>
      </c>
    </row>
    <row r="55" spans="1:6" ht="11.4" x14ac:dyDescent="0.25">
      <c r="A55" s="150" t="s">
        <v>83</v>
      </c>
      <c r="B55" s="6" t="s">
        <v>84</v>
      </c>
      <c r="C55" s="49"/>
      <c r="D55" s="53"/>
      <c r="E55" s="51"/>
      <c r="F55" s="164"/>
    </row>
    <row r="56" spans="1:6" x14ac:dyDescent="0.25">
      <c r="A56" s="152" t="s">
        <v>85</v>
      </c>
      <c r="B56" s="9" t="s">
        <v>86</v>
      </c>
      <c r="C56" s="104">
        <v>0</v>
      </c>
      <c r="D56" s="104">
        <v>0</v>
      </c>
      <c r="E56" s="104">
        <v>0</v>
      </c>
      <c r="F56" s="154">
        <v>0</v>
      </c>
    </row>
    <row r="57" spans="1:6" s="12" customFormat="1" ht="19.8" thickBot="1" x14ac:dyDescent="0.3">
      <c r="A57" s="163" t="s">
        <v>87</v>
      </c>
      <c r="B57" s="11" t="s">
        <v>88</v>
      </c>
      <c r="C57" s="106">
        <f>SUM(C56)</f>
        <v>0</v>
      </c>
      <c r="D57" s="106">
        <f>SUM(D56)</f>
        <v>0</v>
      </c>
      <c r="E57" s="106">
        <f>SUM(E56)</f>
        <v>0</v>
      </c>
      <c r="F57" s="157">
        <f>F56</f>
        <v>0</v>
      </c>
    </row>
    <row r="58" spans="1:6" ht="11.4" x14ac:dyDescent="0.25">
      <c r="A58" s="150" t="s">
        <v>89</v>
      </c>
      <c r="B58" s="6" t="s">
        <v>90</v>
      </c>
      <c r="C58" s="58"/>
      <c r="D58" s="61"/>
      <c r="E58" s="60"/>
      <c r="F58" s="165"/>
    </row>
    <row r="59" spans="1:6" x14ac:dyDescent="0.25">
      <c r="A59" s="152" t="s">
        <v>91</v>
      </c>
      <c r="B59" s="9" t="s">
        <v>92</v>
      </c>
      <c r="C59" s="104">
        <v>1715038000</v>
      </c>
      <c r="D59" s="104">
        <v>1560658000</v>
      </c>
      <c r="E59" s="104">
        <v>1857782490.96</v>
      </c>
      <c r="F59" s="154">
        <v>1561017502.46</v>
      </c>
    </row>
    <row r="60" spans="1:6" x14ac:dyDescent="0.25">
      <c r="A60" s="152" t="s">
        <v>93</v>
      </c>
      <c r="B60" s="9" t="s">
        <v>94</v>
      </c>
      <c r="C60" s="104">
        <v>35515000</v>
      </c>
      <c r="D60" s="104">
        <v>11300000</v>
      </c>
      <c r="E60" s="104">
        <v>39742516.269999996</v>
      </c>
      <c r="F60" s="154">
        <v>11310005.82</v>
      </c>
    </row>
    <row r="61" spans="1:6" s="12" customFormat="1" ht="19.8" thickBot="1" x14ac:dyDescent="0.3">
      <c r="A61" s="163" t="s">
        <v>95</v>
      </c>
      <c r="B61" s="11" t="s">
        <v>96</v>
      </c>
      <c r="C61" s="106">
        <f>SUM(C59:C60)</f>
        <v>1750553000</v>
      </c>
      <c r="D61" s="106">
        <f>SUM(D59:D60)</f>
        <v>1571958000</v>
      </c>
      <c r="E61" s="106">
        <f>SUM(E59:E60)</f>
        <v>1897525007.23</v>
      </c>
      <c r="F61" s="157">
        <f>SUM(F59:F60)</f>
        <v>1572327508.28</v>
      </c>
    </row>
    <row r="62" spans="1:6" s="12" customFormat="1" ht="13.8" customHeight="1" thickBot="1" x14ac:dyDescent="0.3">
      <c r="A62" s="166" t="s">
        <v>97</v>
      </c>
      <c r="B62" s="128"/>
      <c r="C62" s="106">
        <f>C21+C28+C35+C42+C48+C54+C57+C61</f>
        <v>14418737064.110001</v>
      </c>
      <c r="D62" s="106">
        <f>D21+D28+D35+D42+D48+D54+D57+D61</f>
        <v>10409383983.059999</v>
      </c>
      <c r="E62" s="106">
        <f>E21+E28+E35+E42+E48+E54+E57+E61</f>
        <v>28305492171.160007</v>
      </c>
      <c r="F62" s="157">
        <f>F21+F28+F35+F42+F48+F54+F57+F61</f>
        <v>14445851747.07</v>
      </c>
    </row>
    <row r="63" spans="1:6" s="12" customFormat="1" ht="13.2" customHeight="1" thickBot="1" x14ac:dyDescent="0.3">
      <c r="A63" s="167" t="s">
        <v>98</v>
      </c>
      <c r="B63" s="168"/>
      <c r="C63" s="169">
        <f>C62+C10+C11+C12</f>
        <v>14925303486.35</v>
      </c>
      <c r="D63" s="169">
        <f>D62+D10+D11+D12</f>
        <v>10409383983.059999</v>
      </c>
      <c r="E63" s="169">
        <f>E62+E13</f>
        <v>29691606152.240005</v>
      </c>
      <c r="F63" s="170">
        <f>F62+F13</f>
        <v>15242021644.43</v>
      </c>
    </row>
  </sheetData>
  <sheetProtection selectLockedCells="1" selectUnlockedCells="1"/>
  <mergeCells count="6">
    <mergeCell ref="A63:B63"/>
    <mergeCell ref="A8:A9"/>
    <mergeCell ref="B8:B9"/>
    <mergeCell ref="C8:D8"/>
    <mergeCell ref="E8:F8"/>
    <mergeCell ref="A62:B6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I63"/>
  <sheetViews>
    <sheetView showGridLines="0" topLeftCell="A50" zoomScale="120" zoomScaleNormal="120" workbookViewId="0">
      <selection activeCell="C33" sqref="C33"/>
    </sheetView>
  </sheetViews>
  <sheetFormatPr defaultColWidth="9.109375" defaultRowHeight="9.6" x14ac:dyDescent="0.25"/>
  <cols>
    <col min="1" max="1" width="10.88671875" style="13" customWidth="1"/>
    <col min="2" max="2" width="36" style="13" customWidth="1"/>
    <col min="3" max="3" width="17" style="2" customWidth="1"/>
    <col min="4" max="4" width="16.5546875" style="2" customWidth="1"/>
    <col min="5" max="5" width="16.77734375" style="2" customWidth="1"/>
    <col min="6" max="6" width="16.5546875" style="2" customWidth="1"/>
    <col min="7" max="16384" width="9.109375" style="13"/>
  </cols>
  <sheetData>
    <row r="8" spans="1:9" s="14" customFormat="1" ht="24.75" customHeight="1" x14ac:dyDescent="0.25">
      <c r="A8" s="133" t="s">
        <v>0</v>
      </c>
      <c r="B8" s="129" t="s">
        <v>1</v>
      </c>
      <c r="C8" s="130" t="s">
        <v>2</v>
      </c>
      <c r="D8" s="130"/>
      <c r="E8" s="131" t="s">
        <v>3</v>
      </c>
      <c r="F8" s="131"/>
      <c r="I8"/>
    </row>
    <row r="9" spans="1:9" s="14" customFormat="1" ht="33" customHeight="1" thickBot="1" x14ac:dyDescent="0.3">
      <c r="A9" s="133"/>
      <c r="B9" s="129"/>
      <c r="C9" s="4"/>
      <c r="D9" s="4" t="s">
        <v>5</v>
      </c>
      <c r="E9" s="4"/>
      <c r="F9" s="5" t="s">
        <v>5</v>
      </c>
    </row>
    <row r="10" spans="1:9" ht="11.4" x14ac:dyDescent="0.25">
      <c r="A10" s="15"/>
      <c r="B10" s="16" t="s">
        <v>6</v>
      </c>
      <c r="C10" s="105">
        <v>156096.93</v>
      </c>
      <c r="D10" s="58"/>
      <c r="E10" s="109"/>
      <c r="F10" s="66"/>
    </row>
    <row r="11" spans="1:9" ht="19.2" x14ac:dyDescent="0.25">
      <c r="A11" s="17"/>
      <c r="B11" s="18" t="s">
        <v>7</v>
      </c>
      <c r="C11" s="105">
        <v>0</v>
      </c>
      <c r="D11" s="70"/>
      <c r="E11" s="110"/>
      <c r="F11" s="68"/>
    </row>
    <row r="12" spans="1:9" ht="11.4" x14ac:dyDescent="0.25">
      <c r="A12" s="17"/>
      <c r="B12" s="18" t="s">
        <v>8</v>
      </c>
      <c r="C12" s="105">
        <v>481279255.04000002</v>
      </c>
      <c r="D12" s="70"/>
      <c r="E12" s="110"/>
      <c r="F12" s="68"/>
    </row>
    <row r="13" spans="1:9" ht="12" thickBot="1" x14ac:dyDescent="0.3">
      <c r="A13" s="19"/>
      <c r="B13" s="20" t="s">
        <v>116</v>
      </c>
      <c r="C13" s="107"/>
      <c r="D13" s="108"/>
      <c r="E13" s="71"/>
      <c r="F13" s="72"/>
    </row>
    <row r="14" spans="1:9" ht="19.2" x14ac:dyDescent="0.25">
      <c r="A14" s="21" t="s">
        <v>99</v>
      </c>
      <c r="B14" s="16" t="s">
        <v>10</v>
      </c>
      <c r="C14" s="73"/>
      <c r="D14" s="58"/>
      <c r="E14" s="74"/>
      <c r="F14" s="52"/>
    </row>
    <row r="15" spans="1:9" x14ac:dyDescent="0.25">
      <c r="A15" s="22">
        <v>10101</v>
      </c>
      <c r="B15" s="23" t="s">
        <v>11</v>
      </c>
      <c r="C15" s="104">
        <v>761267430</v>
      </c>
      <c r="D15" s="104"/>
      <c r="E15" s="104"/>
      <c r="F15" s="104"/>
    </row>
    <row r="16" spans="1:9" x14ac:dyDescent="0.25">
      <c r="A16" s="22">
        <v>10102</v>
      </c>
      <c r="B16" s="23" t="s">
        <v>12</v>
      </c>
      <c r="C16" s="104">
        <v>5592226896</v>
      </c>
      <c r="D16" s="104">
        <v>5592226896</v>
      </c>
      <c r="E16" s="104"/>
      <c r="F16" s="104"/>
    </row>
    <row r="17" spans="1:6" ht="19.2" x14ac:dyDescent="0.25">
      <c r="A17" s="8">
        <v>10103</v>
      </c>
      <c r="B17" s="9" t="s">
        <v>13</v>
      </c>
      <c r="C17" s="104">
        <v>0</v>
      </c>
      <c r="D17" s="104"/>
      <c r="E17" s="104"/>
      <c r="F17" s="104"/>
    </row>
    <row r="18" spans="1:6" x14ac:dyDescent="0.25">
      <c r="A18" s="22">
        <v>10104</v>
      </c>
      <c r="B18" s="23" t="s">
        <v>14</v>
      </c>
      <c r="C18" s="104"/>
      <c r="D18" s="104"/>
      <c r="E18" s="104"/>
      <c r="F18" s="104"/>
    </row>
    <row r="19" spans="1:6" x14ac:dyDescent="0.25">
      <c r="A19" s="22">
        <v>10301</v>
      </c>
      <c r="B19" s="23" t="s">
        <v>15</v>
      </c>
      <c r="C19" s="104">
        <v>401843012.38999999</v>
      </c>
      <c r="D19" s="104"/>
      <c r="E19" s="104"/>
      <c r="F19" s="104"/>
    </row>
    <row r="20" spans="1:6" ht="19.2" x14ac:dyDescent="0.25">
      <c r="A20" s="8">
        <v>10302</v>
      </c>
      <c r="B20" s="10" t="s">
        <v>16</v>
      </c>
      <c r="C20" s="104">
        <v>383727476.01999998</v>
      </c>
      <c r="D20" s="104"/>
      <c r="E20" s="104"/>
      <c r="F20" s="104"/>
    </row>
    <row r="21" spans="1:6" ht="19.8" thickBot="1" x14ac:dyDescent="0.3">
      <c r="A21" s="24">
        <v>10000</v>
      </c>
      <c r="B21" s="25" t="s">
        <v>100</v>
      </c>
      <c r="C21" s="106">
        <f>SUM(C15:C20)</f>
        <v>7139064814.4099998</v>
      </c>
      <c r="D21" s="106">
        <f>SUM(D15:D20)</f>
        <v>5592226896</v>
      </c>
      <c r="E21" s="76"/>
      <c r="F21" s="77"/>
    </row>
    <row r="22" spans="1:6" ht="11.4" x14ac:dyDescent="0.25">
      <c r="A22" s="21" t="s">
        <v>101</v>
      </c>
      <c r="B22" s="16" t="s">
        <v>19</v>
      </c>
      <c r="C22" s="111"/>
      <c r="D22" s="58"/>
      <c r="E22" s="74"/>
      <c r="F22" s="52"/>
    </row>
    <row r="23" spans="1:6" ht="19.2" x14ac:dyDescent="0.25">
      <c r="A23" s="22" t="s">
        <v>20</v>
      </c>
      <c r="B23" s="13" t="s">
        <v>21</v>
      </c>
      <c r="C23" s="111">
        <v>3317628239.9599996</v>
      </c>
      <c r="D23" s="111">
        <v>3106969878.3599997</v>
      </c>
      <c r="E23" s="75"/>
      <c r="F23" s="64"/>
    </row>
    <row r="24" spans="1:6" ht="11.4" x14ac:dyDescent="0.25">
      <c r="A24" s="22" t="s">
        <v>22</v>
      </c>
      <c r="B24" s="23" t="s">
        <v>23</v>
      </c>
      <c r="C24" s="111">
        <v>0</v>
      </c>
      <c r="D24" s="55"/>
      <c r="E24" s="75"/>
      <c r="F24" s="64"/>
    </row>
    <row r="25" spans="1:6" ht="11.4" x14ac:dyDescent="0.25">
      <c r="A25" s="22" t="s">
        <v>24</v>
      </c>
      <c r="B25" s="23" t="s">
        <v>25</v>
      </c>
      <c r="C25" s="111">
        <v>140002000</v>
      </c>
      <c r="D25" s="111">
        <v>140002000</v>
      </c>
      <c r="E25" s="75"/>
      <c r="F25" s="64"/>
    </row>
    <row r="26" spans="1:6" ht="19.2" x14ac:dyDescent="0.25">
      <c r="A26" s="22" t="s">
        <v>26</v>
      </c>
      <c r="B26" s="23" t="s">
        <v>27</v>
      </c>
      <c r="C26" s="111">
        <v>37261.370000000003</v>
      </c>
      <c r="D26" s="55"/>
      <c r="E26" s="75"/>
      <c r="F26" s="64"/>
    </row>
    <row r="27" spans="1:6" ht="19.2" x14ac:dyDescent="0.25">
      <c r="A27" s="22" t="s">
        <v>28</v>
      </c>
      <c r="B27" s="23" t="s">
        <v>29</v>
      </c>
      <c r="C27" s="111">
        <v>29198158.410000004</v>
      </c>
      <c r="D27" s="55"/>
      <c r="E27" s="75"/>
      <c r="F27" s="64"/>
    </row>
    <row r="28" spans="1:6" ht="12.6" thickBot="1" x14ac:dyDescent="0.3">
      <c r="A28" s="24">
        <v>20000</v>
      </c>
      <c r="B28" s="25" t="s">
        <v>102</v>
      </c>
      <c r="C28" s="106">
        <f>SUM(C23:C27)</f>
        <v>3486865659.7399993</v>
      </c>
      <c r="D28" s="106">
        <f>SUM(D23:D27)</f>
        <v>3246971878.3599997</v>
      </c>
      <c r="E28" s="76"/>
      <c r="F28" s="77"/>
    </row>
    <row r="29" spans="1:6" ht="11.4" x14ac:dyDescent="0.25">
      <c r="A29" s="26" t="s">
        <v>103</v>
      </c>
      <c r="B29" s="18" t="s">
        <v>32</v>
      </c>
      <c r="C29" s="111"/>
      <c r="D29" s="58"/>
      <c r="E29" s="75"/>
      <c r="F29" s="64"/>
    </row>
    <row r="30" spans="1:6" ht="19.2" x14ac:dyDescent="0.25">
      <c r="A30" s="22" t="s">
        <v>33</v>
      </c>
      <c r="B30" s="23" t="s">
        <v>34</v>
      </c>
      <c r="C30" s="111">
        <v>6046500</v>
      </c>
      <c r="D30" s="104"/>
      <c r="E30" s="75"/>
      <c r="F30" s="64"/>
    </row>
    <row r="31" spans="1:6" ht="19.2" x14ac:dyDescent="0.25">
      <c r="A31" s="22" t="s">
        <v>35</v>
      </c>
      <c r="B31" s="23" t="s">
        <v>36</v>
      </c>
      <c r="C31" s="111">
        <v>4465000</v>
      </c>
      <c r="D31" s="104">
        <v>1600000</v>
      </c>
      <c r="E31" s="75"/>
      <c r="F31" s="64"/>
    </row>
    <row r="32" spans="1:6" ht="11.4" x14ac:dyDescent="0.25">
      <c r="A32" s="22" t="s">
        <v>37</v>
      </c>
      <c r="B32" s="23" t="s">
        <v>38</v>
      </c>
      <c r="C32" s="111">
        <v>2004000</v>
      </c>
      <c r="D32" s="104"/>
      <c r="E32" s="75"/>
      <c r="F32" s="64"/>
    </row>
    <row r="33" spans="1:6" ht="11.4" x14ac:dyDescent="0.25">
      <c r="A33" s="22" t="s">
        <v>39</v>
      </c>
      <c r="B33" s="23" t="s">
        <v>40</v>
      </c>
      <c r="C33" s="111">
        <v>0</v>
      </c>
      <c r="D33" s="104"/>
      <c r="E33" s="75"/>
      <c r="F33" s="64"/>
    </row>
    <row r="34" spans="1:6" ht="11.4" x14ac:dyDescent="0.25">
      <c r="A34" s="22" t="s">
        <v>41</v>
      </c>
      <c r="B34" s="23" t="s">
        <v>42</v>
      </c>
      <c r="C34" s="111">
        <v>107893683.16</v>
      </c>
      <c r="D34" s="104">
        <v>2480982.5</v>
      </c>
      <c r="E34" s="75"/>
      <c r="F34" s="64"/>
    </row>
    <row r="35" spans="1:6" ht="12.6" thickBot="1" x14ac:dyDescent="0.3">
      <c r="A35" s="27" t="s">
        <v>43</v>
      </c>
      <c r="B35" s="25" t="s">
        <v>104</v>
      </c>
      <c r="C35" s="106">
        <f>SUM(C30:C34)</f>
        <v>120409183.16</v>
      </c>
      <c r="D35" s="106">
        <f>SUM(D30:D34)</f>
        <v>4080982.5</v>
      </c>
      <c r="E35" s="76"/>
      <c r="F35" s="77"/>
    </row>
    <row r="36" spans="1:6" ht="11.4" x14ac:dyDescent="0.25">
      <c r="A36" s="21" t="s">
        <v>105</v>
      </c>
      <c r="B36" s="16" t="s">
        <v>46</v>
      </c>
      <c r="C36" s="104"/>
      <c r="D36" s="58"/>
      <c r="E36" s="74"/>
      <c r="F36" s="52"/>
    </row>
    <row r="37" spans="1:6" ht="11.4" x14ac:dyDescent="0.25">
      <c r="A37" s="8" t="s">
        <v>47</v>
      </c>
      <c r="B37" s="9" t="s">
        <v>48</v>
      </c>
      <c r="C37" s="104">
        <v>0</v>
      </c>
      <c r="D37" s="55"/>
      <c r="E37" s="75"/>
      <c r="F37" s="64"/>
    </row>
    <row r="38" spans="1:6" ht="11.4" x14ac:dyDescent="0.25">
      <c r="A38" s="22" t="s">
        <v>49</v>
      </c>
      <c r="B38" s="23" t="s">
        <v>50</v>
      </c>
      <c r="C38" s="104">
        <v>559852276.30999994</v>
      </c>
      <c r="D38" s="104">
        <v>2305696.48</v>
      </c>
      <c r="E38" s="75"/>
      <c r="F38" s="64"/>
    </row>
    <row r="39" spans="1:6" ht="11.4" x14ac:dyDescent="0.25">
      <c r="A39" s="22" t="s">
        <v>51</v>
      </c>
      <c r="B39" s="23" t="s">
        <v>52</v>
      </c>
      <c r="C39" s="104">
        <v>10390545</v>
      </c>
      <c r="D39" s="104">
        <v>8000000</v>
      </c>
      <c r="E39" s="75"/>
      <c r="F39" s="64"/>
    </row>
    <row r="40" spans="1:6" ht="19.2" x14ac:dyDescent="0.25">
      <c r="A40" s="22" t="s">
        <v>53</v>
      </c>
      <c r="B40" s="23" t="s">
        <v>54</v>
      </c>
      <c r="C40" s="104">
        <v>5680000</v>
      </c>
      <c r="D40" s="55"/>
      <c r="E40" s="75"/>
      <c r="F40" s="64"/>
    </row>
    <row r="41" spans="1:6" ht="11.4" x14ac:dyDescent="0.25">
      <c r="A41" s="22" t="s">
        <v>55</v>
      </c>
      <c r="B41" s="23" t="s">
        <v>56</v>
      </c>
      <c r="C41" s="104">
        <v>1000000</v>
      </c>
      <c r="D41" s="55"/>
      <c r="E41" s="75"/>
      <c r="F41" s="64"/>
    </row>
    <row r="42" spans="1:6" ht="12.6" thickBot="1" x14ac:dyDescent="0.3">
      <c r="A42" s="27" t="s">
        <v>57</v>
      </c>
      <c r="B42" s="25" t="s">
        <v>106</v>
      </c>
      <c r="C42" s="106">
        <f>SUM(C37:C41)</f>
        <v>576922821.30999994</v>
      </c>
      <c r="D42" s="106">
        <f>SUM(D37:D41)</f>
        <v>10305696.48</v>
      </c>
      <c r="E42" s="76"/>
      <c r="F42" s="77"/>
    </row>
    <row r="43" spans="1:6" ht="11.4" x14ac:dyDescent="0.25">
      <c r="A43" s="26" t="s">
        <v>107</v>
      </c>
      <c r="B43" s="18" t="s">
        <v>60</v>
      </c>
      <c r="C43" s="104"/>
      <c r="D43" s="58"/>
      <c r="E43" s="75"/>
      <c r="F43" s="64"/>
    </row>
    <row r="44" spans="1:6" ht="11.4" x14ac:dyDescent="0.25">
      <c r="A44" s="22" t="s">
        <v>61</v>
      </c>
      <c r="B44" s="23" t="s">
        <v>62</v>
      </c>
      <c r="C44" s="104">
        <v>0</v>
      </c>
      <c r="D44" s="55"/>
      <c r="E44" s="75"/>
      <c r="F44" s="64"/>
    </row>
    <row r="45" spans="1:6" ht="11.4" x14ac:dyDescent="0.25">
      <c r="A45" s="22" t="s">
        <v>63</v>
      </c>
      <c r="B45" s="23" t="s">
        <v>64</v>
      </c>
      <c r="C45" s="104">
        <v>3200000</v>
      </c>
      <c r="D45" s="55"/>
      <c r="E45" s="75"/>
      <c r="F45" s="64"/>
    </row>
    <row r="46" spans="1:6" ht="11.4" x14ac:dyDescent="0.25">
      <c r="A46" s="22" t="s">
        <v>65</v>
      </c>
      <c r="B46" s="23" t="s">
        <v>66</v>
      </c>
      <c r="C46" s="104">
        <v>3450700.05</v>
      </c>
      <c r="D46" s="55"/>
      <c r="E46" s="75"/>
      <c r="F46" s="64"/>
    </row>
    <row r="47" spans="1:6" ht="11.4" x14ac:dyDescent="0.25">
      <c r="A47" s="22" t="s">
        <v>67</v>
      </c>
      <c r="B47" s="23" t="s">
        <v>68</v>
      </c>
      <c r="C47" s="104">
        <v>800000000</v>
      </c>
      <c r="D47" s="55"/>
      <c r="E47" s="75"/>
      <c r="F47" s="64"/>
    </row>
    <row r="48" spans="1:6" ht="19.8" thickBot="1" x14ac:dyDescent="0.3">
      <c r="A48" s="27" t="s">
        <v>69</v>
      </c>
      <c r="B48" s="25" t="s">
        <v>108</v>
      </c>
      <c r="C48" s="106">
        <f>SUM(C44:C47)</f>
        <v>806650700.04999995</v>
      </c>
      <c r="D48" s="106">
        <f>SUM(D44:D47)</f>
        <v>0</v>
      </c>
      <c r="E48" s="76"/>
      <c r="F48" s="77"/>
    </row>
    <row r="49" spans="1:6" ht="11.4" x14ac:dyDescent="0.25">
      <c r="A49" s="21" t="s">
        <v>109</v>
      </c>
      <c r="B49" s="16" t="s">
        <v>72</v>
      </c>
      <c r="C49" s="104"/>
      <c r="D49" s="58"/>
      <c r="E49" s="74"/>
      <c r="F49" s="52"/>
    </row>
    <row r="50" spans="1:6" ht="11.4" x14ac:dyDescent="0.25">
      <c r="A50" s="8" t="s">
        <v>73</v>
      </c>
      <c r="B50" s="9" t="s">
        <v>74</v>
      </c>
      <c r="C50" s="104">
        <v>0</v>
      </c>
      <c r="D50" s="104">
        <v>0</v>
      </c>
      <c r="E50" s="75"/>
      <c r="F50" s="78"/>
    </row>
    <row r="51" spans="1:6" ht="11.4" x14ac:dyDescent="0.25">
      <c r="A51" s="22" t="s">
        <v>75</v>
      </c>
      <c r="B51" s="23" t="s">
        <v>76</v>
      </c>
      <c r="C51" s="104">
        <v>0</v>
      </c>
      <c r="D51" s="104">
        <v>0</v>
      </c>
      <c r="E51" s="75"/>
      <c r="F51" s="64"/>
    </row>
    <row r="52" spans="1:6" ht="19.2" x14ac:dyDescent="0.25">
      <c r="A52" s="22" t="s">
        <v>77</v>
      </c>
      <c r="B52" s="23" t="s">
        <v>78</v>
      </c>
      <c r="C52" s="104">
        <v>0</v>
      </c>
      <c r="D52" s="104">
        <v>0</v>
      </c>
      <c r="E52" s="75"/>
      <c r="F52" s="64"/>
    </row>
    <row r="53" spans="1:6" ht="11.4" x14ac:dyDescent="0.25">
      <c r="A53" s="8" t="s">
        <v>79</v>
      </c>
      <c r="B53" s="10" t="s">
        <v>80</v>
      </c>
      <c r="C53" s="104">
        <v>0</v>
      </c>
      <c r="D53" s="104">
        <v>0</v>
      </c>
      <c r="E53" s="75"/>
      <c r="F53" s="78"/>
    </row>
    <row r="54" spans="1:6" ht="12.6" thickBot="1" x14ac:dyDescent="0.3">
      <c r="A54" s="27" t="s">
        <v>81</v>
      </c>
      <c r="B54" s="25" t="s">
        <v>110</v>
      </c>
      <c r="C54" s="106">
        <f>SUM(C50:C53)</f>
        <v>0</v>
      </c>
      <c r="D54" s="106">
        <f>SUM(D50:D53)</f>
        <v>0</v>
      </c>
      <c r="E54" s="76"/>
      <c r="F54" s="77"/>
    </row>
    <row r="55" spans="1:6" ht="11.4" x14ac:dyDescent="0.25">
      <c r="A55" s="26" t="s">
        <v>111</v>
      </c>
      <c r="B55" s="18" t="s">
        <v>84</v>
      </c>
      <c r="C55" s="112"/>
      <c r="D55" s="104"/>
      <c r="E55" s="75"/>
      <c r="F55" s="64"/>
    </row>
    <row r="56" spans="1:6" ht="11.4" x14ac:dyDescent="0.25">
      <c r="A56" s="22" t="s">
        <v>85</v>
      </c>
      <c r="B56" s="23" t="s">
        <v>86</v>
      </c>
      <c r="C56" s="113">
        <v>0</v>
      </c>
      <c r="D56" s="104">
        <v>0</v>
      </c>
      <c r="E56" s="75"/>
      <c r="F56" s="64"/>
    </row>
    <row r="57" spans="1:6" ht="19.8" thickBot="1" x14ac:dyDescent="0.3">
      <c r="A57" s="27" t="s">
        <v>87</v>
      </c>
      <c r="B57" s="25" t="s">
        <v>112</v>
      </c>
      <c r="C57" s="106">
        <f>SUM(C56)</f>
        <v>0</v>
      </c>
      <c r="D57" s="106">
        <f>SUM(D56)</f>
        <v>0</v>
      </c>
      <c r="E57" s="76"/>
      <c r="F57" s="77"/>
    </row>
    <row r="58" spans="1:6" ht="11.4" x14ac:dyDescent="0.25">
      <c r="A58" s="21" t="s">
        <v>113</v>
      </c>
      <c r="B58" s="16" t="s">
        <v>90</v>
      </c>
      <c r="C58" s="104"/>
      <c r="D58" s="104"/>
      <c r="E58" s="74"/>
      <c r="F58" s="52"/>
    </row>
    <row r="59" spans="1:6" ht="11.4" x14ac:dyDescent="0.25">
      <c r="A59" s="22" t="s">
        <v>91</v>
      </c>
      <c r="B59" s="23" t="s">
        <v>92</v>
      </c>
      <c r="C59" s="104">
        <v>1713840000</v>
      </c>
      <c r="D59" s="104">
        <v>1559460000</v>
      </c>
      <c r="E59" s="75"/>
      <c r="F59" s="64"/>
    </row>
    <row r="60" spans="1:6" ht="11.4" x14ac:dyDescent="0.25">
      <c r="A60" s="22" t="s">
        <v>93</v>
      </c>
      <c r="B60" s="23" t="s">
        <v>94</v>
      </c>
      <c r="C60" s="104">
        <v>35515000</v>
      </c>
      <c r="D60" s="104">
        <v>11300000</v>
      </c>
      <c r="E60" s="75"/>
      <c r="F60" s="64"/>
    </row>
    <row r="61" spans="1:6" ht="19.8" thickBot="1" x14ac:dyDescent="0.3">
      <c r="A61" s="27" t="s">
        <v>95</v>
      </c>
      <c r="B61" s="25" t="s">
        <v>114</v>
      </c>
      <c r="C61" s="106">
        <f>SUM(C59:C60)</f>
        <v>1749355000</v>
      </c>
      <c r="D61" s="106">
        <f>SUM(D59:D60)</f>
        <v>1570760000</v>
      </c>
      <c r="E61" s="76"/>
      <c r="F61" s="77"/>
    </row>
    <row r="62" spans="1:6" s="28" customFormat="1" ht="18.75" customHeight="1" thickBot="1" x14ac:dyDescent="0.3">
      <c r="A62" s="132" t="s">
        <v>97</v>
      </c>
      <c r="B62" s="132"/>
      <c r="C62" s="106">
        <f>C21+C28+C35+C42+C48+C54+C57+C61</f>
        <v>13879268178.669998</v>
      </c>
      <c r="D62" s="106">
        <f>D21+D28+D35+D42+D48+D54+D57+D61</f>
        <v>10424345453.34</v>
      </c>
      <c r="E62" s="79"/>
      <c r="F62" s="77"/>
    </row>
    <row r="63" spans="1:6" s="28" customFormat="1" ht="15" customHeight="1" thickBot="1" x14ac:dyDescent="0.3">
      <c r="A63" s="132" t="s">
        <v>98</v>
      </c>
      <c r="B63" s="132"/>
      <c r="C63" s="106">
        <f>C62+C10+C11+C12</f>
        <v>14360703530.639999</v>
      </c>
      <c r="D63" s="106">
        <f>D62+D10+D11+D12</f>
        <v>10424345453.34</v>
      </c>
      <c r="E63" s="80"/>
      <c r="F63" s="77"/>
    </row>
  </sheetData>
  <sheetProtection selectLockedCells="1" selectUnlockedCells="1"/>
  <mergeCells count="6">
    <mergeCell ref="A63:B63"/>
    <mergeCell ref="A8:A9"/>
    <mergeCell ref="B8:B9"/>
    <mergeCell ref="C8:D8"/>
    <mergeCell ref="E8:F8"/>
    <mergeCell ref="A62:B6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F63"/>
  <sheetViews>
    <sheetView showGridLines="0" topLeftCell="A10" zoomScale="110" zoomScaleNormal="110" workbookViewId="0">
      <selection activeCell="D42" sqref="D42"/>
    </sheetView>
  </sheetViews>
  <sheetFormatPr defaultColWidth="9.109375" defaultRowHeight="9.6" x14ac:dyDescent="0.25"/>
  <cols>
    <col min="1" max="1" width="11" style="29" customWidth="1"/>
    <col min="2" max="2" width="37.109375" style="13" customWidth="1"/>
    <col min="3" max="3" width="17.6640625" style="30" customWidth="1"/>
    <col min="4" max="4" width="19.21875" style="30" customWidth="1"/>
    <col min="5" max="5" width="17.77734375" style="30" customWidth="1"/>
    <col min="6" max="6" width="18.77734375" style="30" customWidth="1"/>
    <col min="7" max="16384" width="9.109375" style="29"/>
  </cols>
  <sheetData>
    <row r="8" spans="1:6" ht="19.5" customHeight="1" x14ac:dyDescent="0.25">
      <c r="A8" s="133" t="s">
        <v>0</v>
      </c>
      <c r="B8" s="135" t="s">
        <v>1</v>
      </c>
      <c r="C8" s="136" t="s">
        <v>2</v>
      </c>
      <c r="D8" s="136"/>
      <c r="E8" s="137" t="s">
        <v>3</v>
      </c>
      <c r="F8" s="137"/>
    </row>
    <row r="9" spans="1:6" ht="27" customHeight="1" thickBot="1" x14ac:dyDescent="0.3">
      <c r="A9" s="133"/>
      <c r="B9" s="135"/>
      <c r="C9" s="31"/>
      <c r="D9" s="32" t="s">
        <v>5</v>
      </c>
      <c r="E9" s="31"/>
      <c r="F9" s="33" t="s">
        <v>5</v>
      </c>
    </row>
    <row r="10" spans="1:6" ht="11.4" x14ac:dyDescent="0.25">
      <c r="A10" s="34"/>
      <c r="B10" s="16" t="s">
        <v>6</v>
      </c>
      <c r="C10" s="103">
        <v>19304.009999999998</v>
      </c>
      <c r="D10" s="49"/>
      <c r="E10" s="122"/>
      <c r="F10" s="123"/>
    </row>
    <row r="11" spans="1:6" ht="19.2" x14ac:dyDescent="0.25">
      <c r="A11" s="35"/>
      <c r="B11" s="119" t="s">
        <v>7</v>
      </c>
      <c r="C11" s="121">
        <v>0</v>
      </c>
      <c r="D11" s="120"/>
      <c r="E11" s="124"/>
      <c r="F11" s="125"/>
    </row>
    <row r="12" spans="1:6" ht="11.4" x14ac:dyDescent="0.25">
      <c r="A12" s="35"/>
      <c r="B12" s="18" t="s">
        <v>8</v>
      </c>
      <c r="C12" s="105">
        <v>464191638.47000003</v>
      </c>
      <c r="D12" s="81"/>
      <c r="E12" s="124"/>
      <c r="F12" s="125"/>
    </row>
    <row r="13" spans="1:6" ht="12" thickBot="1" x14ac:dyDescent="0.3">
      <c r="A13" s="36"/>
      <c r="B13" s="20" t="s">
        <v>117</v>
      </c>
      <c r="C13" s="126"/>
      <c r="D13" s="127"/>
      <c r="E13" s="82"/>
      <c r="F13" s="83"/>
    </row>
    <row r="14" spans="1:6" ht="19.2" x14ac:dyDescent="0.25">
      <c r="A14" s="37" t="s">
        <v>99</v>
      </c>
      <c r="B14" s="16" t="s">
        <v>10</v>
      </c>
      <c r="C14" s="104"/>
      <c r="D14" s="49"/>
      <c r="E14" s="84"/>
      <c r="F14" s="85"/>
    </row>
    <row r="15" spans="1:6" ht="11.4" x14ac:dyDescent="0.25">
      <c r="A15" s="38">
        <v>10101</v>
      </c>
      <c r="B15" s="23" t="s">
        <v>11</v>
      </c>
      <c r="C15" s="104">
        <v>761267430</v>
      </c>
      <c r="D15" s="62"/>
      <c r="E15" s="86"/>
      <c r="F15" s="87"/>
    </row>
    <row r="16" spans="1:6" ht="11.4" x14ac:dyDescent="0.25">
      <c r="A16" s="38">
        <v>10102</v>
      </c>
      <c r="B16" s="23" t="s">
        <v>12</v>
      </c>
      <c r="C16" s="104">
        <v>5592226896</v>
      </c>
      <c r="D16" s="104">
        <v>5592226896</v>
      </c>
      <c r="E16" s="86"/>
      <c r="F16" s="87"/>
    </row>
    <row r="17" spans="1:6" ht="11.4" x14ac:dyDescent="0.25">
      <c r="A17" s="39">
        <v>10103</v>
      </c>
      <c r="B17" s="9" t="s">
        <v>13</v>
      </c>
      <c r="C17" s="104">
        <v>0</v>
      </c>
      <c r="D17" s="62"/>
      <c r="E17" s="86"/>
      <c r="F17" s="87"/>
    </row>
    <row r="18" spans="1:6" ht="11.4" x14ac:dyDescent="0.25">
      <c r="A18" s="38">
        <v>10104</v>
      </c>
      <c r="B18" s="23" t="s">
        <v>14</v>
      </c>
      <c r="C18" s="104">
        <v>401843012.38999999</v>
      </c>
      <c r="D18" s="62"/>
      <c r="E18" s="86"/>
      <c r="F18" s="87"/>
    </row>
    <row r="19" spans="1:6" ht="11.4" x14ac:dyDescent="0.25">
      <c r="A19" s="38">
        <v>10301</v>
      </c>
      <c r="B19" s="23" t="s">
        <v>15</v>
      </c>
      <c r="C19" s="104">
        <v>383727476.01999998</v>
      </c>
      <c r="D19" s="62"/>
      <c r="E19" s="86"/>
      <c r="F19" s="87"/>
    </row>
    <row r="20" spans="1:6" ht="19.2" x14ac:dyDescent="0.25">
      <c r="A20" s="39">
        <v>10302</v>
      </c>
      <c r="B20" s="10" t="s">
        <v>16</v>
      </c>
      <c r="C20" s="104">
        <v>0</v>
      </c>
      <c r="D20" s="62"/>
      <c r="E20" s="86"/>
      <c r="F20" s="87"/>
    </row>
    <row r="21" spans="1:6" s="41" customFormat="1" ht="19.8" thickBot="1" x14ac:dyDescent="0.3">
      <c r="A21" s="40">
        <v>10000</v>
      </c>
      <c r="B21" s="25" t="s">
        <v>100</v>
      </c>
      <c r="C21" s="106">
        <f>SUM(C15:C20)</f>
        <v>7139064814.4099998</v>
      </c>
      <c r="D21" s="106">
        <f>SUM(D15:D20)</f>
        <v>5592226896</v>
      </c>
      <c r="E21" s="88"/>
      <c r="F21" s="89"/>
    </row>
    <row r="22" spans="1:6" ht="11.4" x14ac:dyDescent="0.25">
      <c r="A22" s="37" t="s">
        <v>101</v>
      </c>
      <c r="B22" s="16" t="s">
        <v>19</v>
      </c>
      <c r="C22" s="104"/>
      <c r="D22" s="63"/>
      <c r="E22" s="84"/>
      <c r="F22" s="85"/>
    </row>
    <row r="23" spans="1:6" ht="19.2" x14ac:dyDescent="0.25">
      <c r="A23" s="38" t="s">
        <v>20</v>
      </c>
      <c r="B23" s="23" t="s">
        <v>21</v>
      </c>
      <c r="C23" s="104">
        <v>3137074414.77</v>
      </c>
      <c r="D23" s="104">
        <v>3020661231</v>
      </c>
      <c r="E23" s="86"/>
      <c r="F23" s="87"/>
    </row>
    <row r="24" spans="1:6" ht="11.4" x14ac:dyDescent="0.25">
      <c r="A24" s="38" t="s">
        <v>22</v>
      </c>
      <c r="B24" s="23" t="s">
        <v>23</v>
      </c>
      <c r="C24" s="104">
        <v>0</v>
      </c>
      <c r="D24" s="62"/>
      <c r="E24" s="86"/>
      <c r="F24" s="87"/>
    </row>
    <row r="25" spans="1:6" ht="11.4" x14ac:dyDescent="0.25">
      <c r="A25" s="38" t="s">
        <v>24</v>
      </c>
      <c r="B25" s="23" t="s">
        <v>25</v>
      </c>
      <c r="C25" s="104">
        <v>40002000</v>
      </c>
      <c r="D25" s="104">
        <v>40002000</v>
      </c>
      <c r="E25" s="86"/>
      <c r="F25" s="87"/>
    </row>
    <row r="26" spans="1:6" ht="11.4" x14ac:dyDescent="0.25">
      <c r="A26" s="38" t="s">
        <v>26</v>
      </c>
      <c r="B26" s="23" t="s">
        <v>27</v>
      </c>
      <c r="C26" s="104">
        <v>8600</v>
      </c>
      <c r="D26" s="62"/>
      <c r="E26" s="86"/>
      <c r="F26" s="87"/>
    </row>
    <row r="27" spans="1:6" ht="19.2" x14ac:dyDescent="0.25">
      <c r="A27" s="42" t="s">
        <v>28</v>
      </c>
      <c r="B27" s="23" t="s">
        <v>29</v>
      </c>
      <c r="C27" s="104">
        <v>18770633.66</v>
      </c>
      <c r="D27" s="62"/>
      <c r="E27" s="86"/>
      <c r="F27" s="87"/>
    </row>
    <row r="28" spans="1:6" s="41" customFormat="1" ht="12.6" thickBot="1" x14ac:dyDescent="0.3">
      <c r="A28" s="40">
        <v>20000</v>
      </c>
      <c r="B28" s="25" t="s">
        <v>102</v>
      </c>
      <c r="C28" s="106">
        <f>SUM(C23:C27)</f>
        <v>3195855648.4299998</v>
      </c>
      <c r="D28" s="106">
        <f>SUM(D23:D27)</f>
        <v>3060663231</v>
      </c>
      <c r="E28" s="88"/>
      <c r="F28" s="89"/>
    </row>
    <row r="29" spans="1:6" ht="11.4" x14ac:dyDescent="0.25">
      <c r="A29" s="37" t="s">
        <v>103</v>
      </c>
      <c r="B29" s="16" t="s">
        <v>32</v>
      </c>
      <c r="C29" s="104"/>
      <c r="D29" s="91"/>
      <c r="E29" s="84"/>
      <c r="F29" s="85"/>
    </row>
    <row r="30" spans="1:6" ht="19.2" x14ac:dyDescent="0.25">
      <c r="A30" s="38" t="s">
        <v>33</v>
      </c>
      <c r="B30" s="23" t="s">
        <v>34</v>
      </c>
      <c r="C30" s="104">
        <v>5946370</v>
      </c>
      <c r="D30" s="62"/>
      <c r="E30" s="86"/>
      <c r="F30" s="87"/>
    </row>
    <row r="31" spans="1:6" ht="19.2" x14ac:dyDescent="0.25">
      <c r="A31" s="38" t="s">
        <v>35</v>
      </c>
      <c r="B31" s="104" t="s">
        <v>36</v>
      </c>
      <c r="C31" s="104">
        <v>4465000</v>
      </c>
      <c r="D31" s="104">
        <v>1600000</v>
      </c>
      <c r="E31" s="86"/>
      <c r="F31" s="87"/>
    </row>
    <row r="32" spans="1:6" ht="11.4" x14ac:dyDescent="0.25">
      <c r="A32" s="38" t="s">
        <v>37</v>
      </c>
      <c r="B32" s="23" t="s">
        <v>38</v>
      </c>
      <c r="C32" s="104">
        <v>2004000</v>
      </c>
      <c r="D32" s="62"/>
      <c r="E32" s="86"/>
      <c r="F32" s="87"/>
    </row>
    <row r="33" spans="1:6" ht="11.4" x14ac:dyDescent="0.25">
      <c r="A33" s="38" t="s">
        <v>39</v>
      </c>
      <c r="B33" s="23" t="s">
        <v>40</v>
      </c>
      <c r="C33" s="104">
        <v>0</v>
      </c>
      <c r="D33" s="62"/>
      <c r="E33" s="86"/>
      <c r="F33" s="87"/>
    </row>
    <row r="34" spans="1:6" ht="11.4" x14ac:dyDescent="0.25">
      <c r="A34" s="42" t="s">
        <v>41</v>
      </c>
      <c r="B34" s="23" t="s">
        <v>42</v>
      </c>
      <c r="C34" s="104">
        <v>107976181.61</v>
      </c>
      <c r="D34" s="104">
        <v>2480982.5</v>
      </c>
      <c r="E34" s="86"/>
      <c r="F34" s="87"/>
    </row>
    <row r="35" spans="1:6" s="41" customFormat="1" ht="12.6" thickBot="1" x14ac:dyDescent="0.3">
      <c r="A35" s="43" t="s">
        <v>43</v>
      </c>
      <c r="B35" s="25" t="s">
        <v>104</v>
      </c>
      <c r="C35" s="106">
        <f>SUM(C30:C34)</f>
        <v>120391551.61</v>
      </c>
      <c r="D35" s="106">
        <f>SUM(D30:D34)</f>
        <v>4080982.5</v>
      </c>
      <c r="E35" s="88"/>
      <c r="F35" s="89"/>
    </row>
    <row r="36" spans="1:6" ht="11.4" x14ac:dyDescent="0.25">
      <c r="A36" s="37" t="s">
        <v>105</v>
      </c>
      <c r="B36" s="16" t="s">
        <v>46</v>
      </c>
      <c r="C36" s="90"/>
      <c r="D36" s="63"/>
      <c r="E36" s="84"/>
      <c r="F36" s="85"/>
    </row>
    <row r="37" spans="1:6" ht="11.4" x14ac:dyDescent="0.25">
      <c r="A37" s="39" t="s">
        <v>47</v>
      </c>
      <c r="B37" s="9" t="s">
        <v>48</v>
      </c>
      <c r="C37" s="104">
        <v>0</v>
      </c>
      <c r="D37" s="62"/>
      <c r="E37" s="86"/>
      <c r="F37" s="87"/>
    </row>
    <row r="38" spans="1:6" ht="11.4" x14ac:dyDescent="0.25">
      <c r="A38" s="38" t="s">
        <v>49</v>
      </c>
      <c r="B38" s="23" t="s">
        <v>50</v>
      </c>
      <c r="C38" s="104">
        <v>242195506.50000003</v>
      </c>
      <c r="D38" s="62"/>
      <c r="E38" s="86"/>
      <c r="F38" s="87"/>
    </row>
    <row r="39" spans="1:6" ht="11.4" x14ac:dyDescent="0.25">
      <c r="A39" s="38" t="s">
        <v>51</v>
      </c>
      <c r="B39" s="23" t="s">
        <v>52</v>
      </c>
      <c r="C39" s="104">
        <v>5597635.6399999997</v>
      </c>
      <c r="D39" s="104">
        <v>5000000</v>
      </c>
      <c r="E39" s="86"/>
      <c r="F39" s="87"/>
    </row>
    <row r="40" spans="1:6" ht="19.2" x14ac:dyDescent="0.25">
      <c r="A40" s="38" t="s">
        <v>53</v>
      </c>
      <c r="B40" s="23" t="s">
        <v>54</v>
      </c>
      <c r="C40" s="104">
        <v>5660000</v>
      </c>
      <c r="D40" s="62"/>
      <c r="E40" s="86"/>
      <c r="F40" s="87"/>
    </row>
    <row r="41" spans="1:6" ht="11.4" x14ac:dyDescent="0.25">
      <c r="A41" s="42" t="s">
        <v>55</v>
      </c>
      <c r="B41" s="23" t="s">
        <v>56</v>
      </c>
      <c r="C41" s="104">
        <v>1000000</v>
      </c>
      <c r="D41" s="62"/>
      <c r="E41" s="86"/>
      <c r="F41" s="87"/>
    </row>
    <row r="42" spans="1:6" s="41" customFormat="1" ht="12.6" thickBot="1" x14ac:dyDescent="0.3">
      <c r="A42" s="43" t="s">
        <v>57</v>
      </c>
      <c r="B42" s="25" t="s">
        <v>106</v>
      </c>
      <c r="C42" s="106">
        <f>SUM(C37:C41)</f>
        <v>254453142.14000002</v>
      </c>
      <c r="D42" s="106">
        <f>SUM(D37:D41)</f>
        <v>5000000</v>
      </c>
      <c r="E42" s="88"/>
      <c r="F42" s="89"/>
    </row>
    <row r="43" spans="1:6" ht="11.4" x14ac:dyDescent="0.25">
      <c r="A43" s="37" t="s">
        <v>107</v>
      </c>
      <c r="B43" s="16" t="s">
        <v>60</v>
      </c>
      <c r="C43" s="104"/>
      <c r="D43" s="63"/>
      <c r="E43" s="84"/>
      <c r="F43" s="85"/>
    </row>
    <row r="44" spans="1:6" ht="11.4" x14ac:dyDescent="0.25">
      <c r="A44" s="38" t="s">
        <v>61</v>
      </c>
      <c r="B44" s="23" t="s">
        <v>62</v>
      </c>
      <c r="C44" s="104">
        <v>0</v>
      </c>
      <c r="D44" s="62"/>
      <c r="E44" s="86"/>
      <c r="F44" s="87"/>
    </row>
    <row r="45" spans="1:6" ht="11.4" x14ac:dyDescent="0.25">
      <c r="A45" s="38" t="s">
        <v>63</v>
      </c>
      <c r="B45" s="23" t="s">
        <v>64</v>
      </c>
      <c r="C45" s="104">
        <v>3200000</v>
      </c>
      <c r="D45" s="62"/>
      <c r="E45" s="86"/>
      <c r="F45" s="87"/>
    </row>
    <row r="46" spans="1:6" ht="11.4" x14ac:dyDescent="0.25">
      <c r="A46" s="38" t="s">
        <v>65</v>
      </c>
      <c r="B46" s="23" t="s">
        <v>66</v>
      </c>
      <c r="C46" s="104">
        <v>3450900.75</v>
      </c>
      <c r="D46" s="62"/>
      <c r="E46" s="86"/>
      <c r="F46" s="87"/>
    </row>
    <row r="47" spans="1:6" ht="11.4" x14ac:dyDescent="0.25">
      <c r="A47" s="42" t="s">
        <v>67</v>
      </c>
      <c r="B47" s="23" t="s">
        <v>68</v>
      </c>
      <c r="C47" s="104">
        <v>800000000</v>
      </c>
      <c r="D47" s="92"/>
      <c r="E47" s="86"/>
      <c r="F47" s="87"/>
    </row>
    <row r="48" spans="1:6" s="41" customFormat="1" ht="19.8" thickBot="1" x14ac:dyDescent="0.3">
      <c r="A48" s="43" t="s">
        <v>69</v>
      </c>
      <c r="B48" s="106" t="s">
        <v>108</v>
      </c>
      <c r="C48" s="106">
        <f>SUM(C44:C47)</f>
        <v>806650900.75</v>
      </c>
      <c r="D48" s="116">
        <f>SUM(D44:D47)</f>
        <v>0</v>
      </c>
      <c r="E48" s="88"/>
      <c r="F48" s="89"/>
    </row>
    <row r="49" spans="1:6" ht="11.4" x14ac:dyDescent="0.25">
      <c r="A49" s="37" t="s">
        <v>109</v>
      </c>
      <c r="B49" s="16" t="s">
        <v>72</v>
      </c>
      <c r="C49" s="104"/>
      <c r="D49" s="104"/>
      <c r="E49" s="84"/>
      <c r="F49" s="85"/>
    </row>
    <row r="50" spans="1:6" ht="11.4" x14ac:dyDescent="0.25">
      <c r="A50" s="39" t="s">
        <v>73</v>
      </c>
      <c r="B50" s="9" t="s">
        <v>74</v>
      </c>
      <c r="C50" s="104">
        <v>0</v>
      </c>
      <c r="D50" s="104">
        <v>0</v>
      </c>
      <c r="E50" s="86"/>
      <c r="F50" s="93"/>
    </row>
    <row r="51" spans="1:6" ht="11.4" x14ac:dyDescent="0.25">
      <c r="A51" s="38" t="s">
        <v>75</v>
      </c>
      <c r="B51" s="23" t="s">
        <v>76</v>
      </c>
      <c r="C51" s="104">
        <v>0</v>
      </c>
      <c r="D51" s="104">
        <v>0</v>
      </c>
      <c r="E51" s="86"/>
      <c r="F51" s="87"/>
    </row>
    <row r="52" spans="1:6" ht="19.2" x14ac:dyDescent="0.25">
      <c r="A52" s="38" t="s">
        <v>77</v>
      </c>
      <c r="B52" s="23" t="s">
        <v>78</v>
      </c>
      <c r="C52" s="104">
        <v>0</v>
      </c>
      <c r="D52" s="104">
        <v>0</v>
      </c>
      <c r="E52" s="86"/>
      <c r="F52" s="94"/>
    </row>
    <row r="53" spans="1:6" ht="11.4" x14ac:dyDescent="0.25">
      <c r="A53" s="39" t="s">
        <v>79</v>
      </c>
      <c r="B53" s="46" t="s">
        <v>80</v>
      </c>
      <c r="C53" s="104">
        <v>0</v>
      </c>
      <c r="D53" s="104">
        <v>0</v>
      </c>
      <c r="E53" s="95"/>
      <c r="F53" s="93"/>
    </row>
    <row r="54" spans="1:6" s="41" customFormat="1" ht="12.6" thickBot="1" x14ac:dyDescent="0.3">
      <c r="A54" s="43" t="s">
        <v>81</v>
      </c>
      <c r="B54" s="44" t="s">
        <v>110</v>
      </c>
      <c r="C54" s="104">
        <f>SUM(C50:C53)</f>
        <v>0</v>
      </c>
      <c r="D54" s="104">
        <f>SUM(D50:D53)</f>
        <v>0</v>
      </c>
      <c r="E54" s="96"/>
      <c r="F54" s="97"/>
    </row>
    <row r="55" spans="1:6" ht="11.4" x14ac:dyDescent="0.25">
      <c r="A55" s="37" t="s">
        <v>111</v>
      </c>
      <c r="B55" s="16" t="s">
        <v>84</v>
      </c>
      <c r="C55" s="90"/>
      <c r="D55" s="63"/>
      <c r="E55" s="84"/>
      <c r="F55" s="85"/>
    </row>
    <row r="56" spans="1:6" ht="11.4" x14ac:dyDescent="0.25">
      <c r="A56" s="42" t="s">
        <v>85</v>
      </c>
      <c r="B56" s="45" t="s">
        <v>86</v>
      </c>
      <c r="C56" s="118">
        <v>0</v>
      </c>
      <c r="D56" s="118">
        <v>0</v>
      </c>
      <c r="E56" s="98"/>
      <c r="F56" s="99"/>
    </row>
    <row r="57" spans="1:6" s="41" customFormat="1" ht="19.8" thickBot="1" x14ac:dyDescent="0.3">
      <c r="A57" s="43" t="s">
        <v>87</v>
      </c>
      <c r="B57" s="44" t="s">
        <v>112</v>
      </c>
      <c r="C57" s="117">
        <f>SUM(C56)</f>
        <v>0</v>
      </c>
      <c r="D57" s="116">
        <f>SUM(D56)</f>
        <v>0</v>
      </c>
      <c r="E57" s="100"/>
      <c r="F57" s="101"/>
    </row>
    <row r="58" spans="1:6" ht="11.4" x14ac:dyDescent="0.25">
      <c r="A58" s="37" t="s">
        <v>113</v>
      </c>
      <c r="B58" s="16" t="s">
        <v>90</v>
      </c>
      <c r="C58" s="104"/>
      <c r="D58" s="62"/>
      <c r="E58" s="84"/>
      <c r="F58" s="85"/>
    </row>
    <row r="59" spans="1:6" ht="11.4" x14ac:dyDescent="0.25">
      <c r="A59" s="38" t="s">
        <v>91</v>
      </c>
      <c r="B59" s="23" t="s">
        <v>92</v>
      </c>
      <c r="C59" s="104">
        <v>1712840000</v>
      </c>
      <c r="D59" s="104">
        <v>1558460000</v>
      </c>
      <c r="E59" s="86"/>
      <c r="F59" s="87"/>
    </row>
    <row r="60" spans="1:6" ht="11.4" x14ac:dyDescent="0.25">
      <c r="A60" s="42" t="s">
        <v>93</v>
      </c>
      <c r="B60" s="23" t="s">
        <v>94</v>
      </c>
      <c r="C60" s="104">
        <v>35515000</v>
      </c>
      <c r="D60" s="104">
        <v>11300000</v>
      </c>
      <c r="E60" s="86"/>
      <c r="F60" s="87"/>
    </row>
    <row r="61" spans="1:6" s="41" customFormat="1" ht="19.8" thickBot="1" x14ac:dyDescent="0.3">
      <c r="A61" s="43" t="s">
        <v>95</v>
      </c>
      <c r="B61" s="25" t="s">
        <v>114</v>
      </c>
      <c r="C61" s="106">
        <f>SUM(C59:C60)</f>
        <v>1748355000</v>
      </c>
      <c r="D61" s="106">
        <f>SUM(D59:D60)</f>
        <v>1569760000</v>
      </c>
      <c r="E61" s="88"/>
      <c r="F61" s="89"/>
    </row>
    <row r="62" spans="1:6" s="41" customFormat="1" ht="12.75" customHeight="1" thickBot="1" x14ac:dyDescent="0.3">
      <c r="A62" s="134" t="s">
        <v>97</v>
      </c>
      <c r="B62" s="134"/>
      <c r="C62" s="106">
        <f>C21+C28+C35+C42+C48+C54+C57+C61</f>
        <v>13264771057.34</v>
      </c>
      <c r="D62" s="106">
        <f>D21+D28+D35+D42+D48+D54+D57+D61</f>
        <v>10231731109.5</v>
      </c>
      <c r="E62" s="100"/>
      <c r="F62" s="89"/>
    </row>
    <row r="63" spans="1:6" s="41" customFormat="1" ht="12.75" customHeight="1" thickBot="1" x14ac:dyDescent="0.3">
      <c r="A63" s="134" t="s">
        <v>98</v>
      </c>
      <c r="B63" s="134"/>
      <c r="C63" s="106">
        <f>C62+C10+C11+C12</f>
        <v>13728981999.82</v>
      </c>
      <c r="D63" s="106">
        <f>D62+D10+D11+D12</f>
        <v>10231731109.5</v>
      </c>
      <c r="E63" s="102"/>
      <c r="F63" s="89"/>
    </row>
  </sheetData>
  <sheetProtection selectLockedCells="1" selectUnlockedCells="1"/>
  <mergeCells count="6">
    <mergeCell ref="A63:B63"/>
    <mergeCell ref="A8:A9"/>
    <mergeCell ref="B8:B9"/>
    <mergeCell ref="C8:D8"/>
    <mergeCell ref="E8:F8"/>
    <mergeCell ref="A62:B6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2024</vt:lpstr>
      <vt:lpstr>2025</vt:lpstr>
      <vt:lpstr>2026</vt:lpstr>
      <vt:lpstr>'2024'!__xlnm._FilterDatabase</vt:lpstr>
      <vt:lpstr>'2025'!__xlnm._FilterDatabase</vt:lpstr>
      <vt:lpstr>'2026'!__xlnm._FilterDatabase</vt:lpstr>
      <vt:lpstr>__xlnm._FilterDatabase_1</vt:lpstr>
      <vt:lpstr>__xlnm._FilterDatabase_1_1</vt:lpstr>
      <vt:lpstr>__xlnm._FilterDatabase_2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Barresi</dc:creator>
  <cp:lastModifiedBy>Giuseppe Pinto</cp:lastModifiedBy>
  <dcterms:created xsi:type="dcterms:W3CDTF">2022-12-27T14:27:32Z</dcterms:created>
  <dcterms:modified xsi:type="dcterms:W3CDTF">2024-01-04T08:59:43Z</dcterms:modified>
</cp:coreProperties>
</file>