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EKA\Desktop\"/>
    </mc:Choice>
  </mc:AlternateContent>
  <xr:revisionPtr revIDLastSave="0" documentId="13_ncr:1_{204642C5-6A81-4A46-94BD-6B683A7830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4" sheetId="1" r:id="rId1"/>
    <sheet name="2025" sheetId="2" r:id="rId2"/>
    <sheet name="2026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2" i="1" l="1"/>
  <c r="L240" i="3"/>
  <c r="J240" i="3"/>
  <c r="L239" i="3"/>
  <c r="J239" i="3"/>
  <c r="L237" i="3"/>
  <c r="K237" i="3"/>
  <c r="J237" i="3"/>
  <c r="L235" i="3"/>
  <c r="K235" i="3"/>
  <c r="J235" i="3"/>
  <c r="L234" i="3"/>
  <c r="K234" i="3"/>
  <c r="J234" i="3"/>
  <c r="L232" i="3"/>
  <c r="K232" i="3"/>
  <c r="J232" i="3"/>
  <c r="L231" i="3"/>
  <c r="K231" i="3"/>
  <c r="J231" i="3"/>
  <c r="L230" i="3"/>
  <c r="K230" i="3"/>
  <c r="J230" i="3"/>
  <c r="L229" i="3"/>
  <c r="K229" i="3"/>
  <c r="J229" i="3"/>
  <c r="L227" i="3"/>
  <c r="K227" i="3"/>
  <c r="J227" i="3"/>
  <c r="L226" i="3"/>
  <c r="K226" i="3"/>
  <c r="J226" i="3"/>
  <c r="L225" i="3"/>
  <c r="K225" i="3"/>
  <c r="J225" i="3"/>
  <c r="L224" i="3"/>
  <c r="K224" i="3"/>
  <c r="J224" i="3"/>
  <c r="L222" i="3"/>
  <c r="K222" i="3"/>
  <c r="J222" i="3"/>
  <c r="L221" i="3"/>
  <c r="K221" i="3"/>
  <c r="J221" i="3"/>
  <c r="L220" i="3"/>
  <c r="K220" i="3"/>
  <c r="J220" i="3"/>
  <c r="L219" i="3"/>
  <c r="K219" i="3"/>
  <c r="J219" i="3"/>
  <c r="L218" i="3"/>
  <c r="K218" i="3"/>
  <c r="J218" i="3"/>
  <c r="L217" i="3"/>
  <c r="K217" i="3"/>
  <c r="J217" i="3"/>
  <c r="L216" i="3"/>
  <c r="K216" i="3"/>
  <c r="J216" i="3"/>
  <c r="L215" i="3"/>
  <c r="K215" i="3"/>
  <c r="J215" i="3"/>
  <c r="I242" i="3"/>
  <c r="E242" i="3"/>
  <c r="D242" i="3"/>
  <c r="C242" i="3"/>
  <c r="F250" i="2"/>
  <c r="L249" i="2"/>
  <c r="J249" i="2"/>
  <c r="L248" i="2"/>
  <c r="J248" i="2"/>
  <c r="L246" i="2"/>
  <c r="J246" i="2"/>
  <c r="L244" i="2"/>
  <c r="J244" i="2"/>
  <c r="L243" i="2"/>
  <c r="K243" i="2"/>
  <c r="J243" i="2"/>
  <c r="L241" i="2"/>
  <c r="K241" i="2"/>
  <c r="J241" i="2"/>
  <c r="L240" i="2"/>
  <c r="K240" i="2"/>
  <c r="J240" i="2"/>
  <c r="L239" i="2"/>
  <c r="K239" i="2"/>
  <c r="J239" i="2"/>
  <c r="L238" i="2"/>
  <c r="K238" i="2"/>
  <c r="J238" i="2"/>
  <c r="L236" i="2"/>
  <c r="K236" i="2"/>
  <c r="J236" i="2"/>
  <c r="L235" i="2"/>
  <c r="K235" i="2"/>
  <c r="J235" i="2"/>
  <c r="L234" i="2"/>
  <c r="K234" i="2"/>
  <c r="J234" i="2"/>
  <c r="L233" i="2"/>
  <c r="K233" i="2"/>
  <c r="J233" i="2"/>
  <c r="L231" i="2"/>
  <c r="K231" i="2"/>
  <c r="J231" i="2"/>
  <c r="L230" i="2"/>
  <c r="K230" i="2"/>
  <c r="J230" i="2"/>
  <c r="L229" i="2"/>
  <c r="K229" i="2"/>
  <c r="J229" i="2"/>
  <c r="L228" i="2"/>
  <c r="K228" i="2"/>
  <c r="J228" i="2"/>
  <c r="L227" i="2"/>
  <c r="K227" i="2"/>
  <c r="J227" i="2"/>
  <c r="L226" i="2"/>
  <c r="K226" i="2"/>
  <c r="J226" i="2"/>
  <c r="L225" i="2"/>
  <c r="K225" i="2"/>
  <c r="J225" i="2"/>
  <c r="L224" i="2"/>
  <c r="K224" i="2"/>
  <c r="J224" i="2"/>
  <c r="C251" i="2"/>
  <c r="D251" i="2"/>
  <c r="E251" i="2"/>
  <c r="F251" i="2"/>
  <c r="G251" i="2"/>
  <c r="H251" i="2"/>
  <c r="I251" i="2"/>
  <c r="G259" i="1"/>
  <c r="H241" i="3"/>
  <c r="L241" i="3" s="1"/>
  <c r="G241" i="3"/>
  <c r="F241" i="3"/>
  <c r="F242" i="3" s="1"/>
  <c r="C61" i="2"/>
  <c r="N66" i="2"/>
  <c r="M66" i="2"/>
  <c r="L66" i="2"/>
  <c r="K66" i="2"/>
  <c r="J66" i="2"/>
  <c r="I66" i="2"/>
  <c r="H66" i="2"/>
  <c r="G66" i="2"/>
  <c r="F66" i="2"/>
  <c r="E66" i="2"/>
  <c r="D66" i="2"/>
  <c r="N61" i="2"/>
  <c r="M61" i="2"/>
  <c r="L61" i="2"/>
  <c r="K61" i="2"/>
  <c r="J61" i="2"/>
  <c r="I61" i="2"/>
  <c r="H61" i="2"/>
  <c r="G61" i="2"/>
  <c r="F61" i="2"/>
  <c r="E61" i="2"/>
  <c r="D61" i="2"/>
  <c r="N69" i="3"/>
  <c r="M69" i="3"/>
  <c r="L69" i="3"/>
  <c r="K69" i="3"/>
  <c r="J69" i="3"/>
  <c r="I69" i="3"/>
  <c r="H69" i="3"/>
  <c r="G69" i="3"/>
  <c r="F69" i="3"/>
  <c r="E69" i="3"/>
  <c r="D69" i="3"/>
  <c r="N64" i="3"/>
  <c r="M64" i="3"/>
  <c r="L64" i="3"/>
  <c r="K64" i="3"/>
  <c r="J64" i="3"/>
  <c r="I64" i="3"/>
  <c r="H64" i="3"/>
  <c r="G64" i="3"/>
  <c r="F64" i="3"/>
  <c r="E64" i="3"/>
  <c r="D64" i="3"/>
  <c r="N59" i="3"/>
  <c r="M59" i="3"/>
  <c r="L59" i="3"/>
  <c r="K59" i="3"/>
  <c r="J59" i="3"/>
  <c r="I59" i="3"/>
  <c r="H59" i="3"/>
  <c r="G59" i="3"/>
  <c r="F59" i="3"/>
  <c r="E59" i="3"/>
  <c r="D59" i="3"/>
  <c r="H201" i="3"/>
  <c r="N200" i="3"/>
  <c r="L200" i="3"/>
  <c r="K200" i="3"/>
  <c r="I200" i="3"/>
  <c r="H200" i="3"/>
  <c r="G200" i="3"/>
  <c r="G201" i="3" s="1"/>
  <c r="F200" i="3"/>
  <c r="E200" i="3"/>
  <c r="C200" i="3"/>
  <c r="N197" i="3"/>
  <c r="L197" i="3"/>
  <c r="K197" i="3"/>
  <c r="I197" i="3"/>
  <c r="H197" i="3"/>
  <c r="F197" i="3"/>
  <c r="E197" i="3"/>
  <c r="L238" i="3" s="1"/>
  <c r="D197" i="3"/>
  <c r="D198" i="3" s="1"/>
  <c r="C197" i="3"/>
  <c r="M196" i="3"/>
  <c r="M197" i="3" s="1"/>
  <c r="J196" i="3"/>
  <c r="J197" i="3" s="1"/>
  <c r="D196" i="3"/>
  <c r="N195" i="3"/>
  <c r="L195" i="3"/>
  <c r="K195" i="3"/>
  <c r="I195" i="3"/>
  <c r="H195" i="3"/>
  <c r="F195" i="3"/>
  <c r="E195" i="3"/>
  <c r="L236" i="3" s="1"/>
  <c r="C195" i="3"/>
  <c r="J236" i="3" s="1"/>
  <c r="N192" i="3"/>
  <c r="L192" i="3"/>
  <c r="K192" i="3"/>
  <c r="I192" i="3"/>
  <c r="H192" i="3"/>
  <c r="F192" i="3"/>
  <c r="E192" i="3"/>
  <c r="L233" i="3" s="1"/>
  <c r="C192" i="3"/>
  <c r="N187" i="3"/>
  <c r="L187" i="3"/>
  <c r="K187" i="3"/>
  <c r="I187" i="3"/>
  <c r="H187" i="3"/>
  <c r="F187" i="3"/>
  <c r="E187" i="3"/>
  <c r="L228" i="3" s="1"/>
  <c r="C187" i="3"/>
  <c r="N182" i="3"/>
  <c r="L182" i="3"/>
  <c r="L201" i="3" s="1"/>
  <c r="K182" i="3"/>
  <c r="I182" i="3"/>
  <c r="I201" i="3" s="1"/>
  <c r="H182" i="3"/>
  <c r="F182" i="3"/>
  <c r="E182" i="3"/>
  <c r="L223" i="3" s="1"/>
  <c r="C182" i="3"/>
  <c r="G209" i="2"/>
  <c r="N208" i="2"/>
  <c r="L208" i="2"/>
  <c r="J250" i="2" s="1"/>
  <c r="K208" i="2"/>
  <c r="I208" i="2"/>
  <c r="H208" i="2"/>
  <c r="G208" i="2"/>
  <c r="F208" i="2"/>
  <c r="E208" i="2"/>
  <c r="L250" i="2" s="1"/>
  <c r="C208" i="2"/>
  <c r="D206" i="2"/>
  <c r="D207" i="2" s="1"/>
  <c r="N205" i="2"/>
  <c r="M205" i="2"/>
  <c r="M206" i="2" s="1"/>
  <c r="L205" i="2"/>
  <c r="K205" i="2"/>
  <c r="I205" i="2"/>
  <c r="H205" i="2"/>
  <c r="H209" i="2" s="1"/>
  <c r="F205" i="2"/>
  <c r="E205" i="2"/>
  <c r="L247" i="2" s="1"/>
  <c r="D205" i="2"/>
  <c r="C205" i="2"/>
  <c r="J247" i="2" s="1"/>
  <c r="M204" i="2"/>
  <c r="J204" i="2"/>
  <c r="J205" i="2" s="1"/>
  <c r="D204" i="2"/>
  <c r="N203" i="2"/>
  <c r="L203" i="2"/>
  <c r="K203" i="2"/>
  <c r="I203" i="2"/>
  <c r="H203" i="2"/>
  <c r="F203" i="2"/>
  <c r="E203" i="2"/>
  <c r="L245" i="2" s="1"/>
  <c r="C203" i="2"/>
  <c r="J245" i="2" s="1"/>
  <c r="N200" i="2"/>
  <c r="L200" i="2"/>
  <c r="K200" i="2"/>
  <c r="I200" i="2"/>
  <c r="H200" i="2"/>
  <c r="F200" i="2"/>
  <c r="E200" i="2"/>
  <c r="L242" i="2" s="1"/>
  <c r="C200" i="2"/>
  <c r="N195" i="2"/>
  <c r="L195" i="2"/>
  <c r="K195" i="2"/>
  <c r="I195" i="2"/>
  <c r="H195" i="2"/>
  <c r="F195" i="2"/>
  <c r="E195" i="2"/>
  <c r="L237" i="2" s="1"/>
  <c r="C195" i="2"/>
  <c r="N190" i="2"/>
  <c r="N209" i="2" s="1"/>
  <c r="L190" i="2"/>
  <c r="K190" i="2"/>
  <c r="I190" i="2"/>
  <c r="H190" i="2"/>
  <c r="F190" i="2"/>
  <c r="F209" i="2" s="1"/>
  <c r="E190" i="2"/>
  <c r="L232" i="2" s="1"/>
  <c r="C190" i="2"/>
  <c r="J152" i="1"/>
  <c r="N146" i="3"/>
  <c r="M146" i="3"/>
  <c r="L146" i="3"/>
  <c r="K146" i="3"/>
  <c r="J146" i="3"/>
  <c r="I146" i="3"/>
  <c r="H146" i="3"/>
  <c r="G146" i="3"/>
  <c r="F146" i="3"/>
  <c r="E146" i="3"/>
  <c r="D146" i="3"/>
  <c r="K228" i="3" s="1"/>
  <c r="N141" i="3"/>
  <c r="M141" i="3"/>
  <c r="L141" i="3"/>
  <c r="K141" i="3"/>
  <c r="J141" i="3"/>
  <c r="K223" i="3" s="1"/>
  <c r="I141" i="3"/>
  <c r="H141" i="3"/>
  <c r="G141" i="3"/>
  <c r="F141" i="3"/>
  <c r="E141" i="3"/>
  <c r="D141" i="3"/>
  <c r="N159" i="3"/>
  <c r="L159" i="3"/>
  <c r="K159" i="3"/>
  <c r="J159" i="3"/>
  <c r="I159" i="3"/>
  <c r="H159" i="3"/>
  <c r="F159" i="3"/>
  <c r="E159" i="3"/>
  <c r="C159" i="3"/>
  <c r="N156" i="3"/>
  <c r="L156" i="3"/>
  <c r="K156" i="3"/>
  <c r="J156" i="3"/>
  <c r="I156" i="3"/>
  <c r="H156" i="3"/>
  <c r="F156" i="3"/>
  <c r="E156" i="3"/>
  <c r="C156" i="3"/>
  <c r="J238" i="3" s="1"/>
  <c r="G155" i="3"/>
  <c r="G156" i="3" s="1"/>
  <c r="G157" i="3" s="1"/>
  <c r="D155" i="3"/>
  <c r="D156" i="3" s="1"/>
  <c r="N154" i="3"/>
  <c r="M154" i="3"/>
  <c r="M155" i="3" s="1"/>
  <c r="M156" i="3" s="1"/>
  <c r="M157" i="3" s="1"/>
  <c r="M158" i="3" s="1"/>
  <c r="L154" i="3"/>
  <c r="K154" i="3"/>
  <c r="J154" i="3"/>
  <c r="K236" i="3" s="1"/>
  <c r="I154" i="3"/>
  <c r="H154" i="3"/>
  <c r="F154" i="3"/>
  <c r="E154" i="3"/>
  <c r="C154" i="3"/>
  <c r="N151" i="3"/>
  <c r="M151" i="3"/>
  <c r="L151" i="3"/>
  <c r="K151" i="3"/>
  <c r="J151" i="3"/>
  <c r="K233" i="3" s="1"/>
  <c r="I151" i="3"/>
  <c r="H151" i="3"/>
  <c r="F151" i="3"/>
  <c r="F160" i="3" s="1"/>
  <c r="E151" i="3"/>
  <c r="C151" i="3"/>
  <c r="C146" i="3"/>
  <c r="C141" i="3"/>
  <c r="N165" i="2"/>
  <c r="L165" i="2"/>
  <c r="K165" i="2"/>
  <c r="I165" i="2"/>
  <c r="H165" i="2"/>
  <c r="F165" i="2"/>
  <c r="E165" i="2"/>
  <c r="C165" i="2"/>
  <c r="N162" i="2"/>
  <c r="L162" i="2"/>
  <c r="K162" i="2"/>
  <c r="I162" i="2"/>
  <c r="H162" i="2"/>
  <c r="F162" i="2"/>
  <c r="E162" i="2"/>
  <c r="C162" i="2"/>
  <c r="M161" i="2"/>
  <c r="M162" i="2" s="1"/>
  <c r="J161" i="2"/>
  <c r="J162" i="2" s="1"/>
  <c r="G161" i="2"/>
  <c r="G162" i="2" s="1"/>
  <c r="D161" i="2"/>
  <c r="D162" i="2" s="1"/>
  <c r="N160" i="2"/>
  <c r="L160" i="2"/>
  <c r="K160" i="2"/>
  <c r="I160" i="2"/>
  <c r="H160" i="2"/>
  <c r="F160" i="2"/>
  <c r="E160" i="2"/>
  <c r="C160" i="2"/>
  <c r="M159" i="2"/>
  <c r="J159" i="2"/>
  <c r="G159" i="2"/>
  <c r="D159" i="2"/>
  <c r="K244" i="2" s="1"/>
  <c r="N157" i="2"/>
  <c r="L157" i="2"/>
  <c r="K157" i="2"/>
  <c r="I157" i="2"/>
  <c r="H157" i="2"/>
  <c r="F157" i="2"/>
  <c r="E157" i="2"/>
  <c r="C157" i="2"/>
  <c r="J242" i="2" s="1"/>
  <c r="N152" i="2"/>
  <c r="L152" i="2"/>
  <c r="K152" i="2"/>
  <c r="I152" i="2"/>
  <c r="H152" i="2"/>
  <c r="F152" i="2"/>
  <c r="E152" i="2"/>
  <c r="C152" i="2"/>
  <c r="N147" i="2"/>
  <c r="N166" i="2" s="1"/>
  <c r="L147" i="2"/>
  <c r="K147" i="2"/>
  <c r="K166" i="2" s="1"/>
  <c r="I147" i="2"/>
  <c r="H147" i="2"/>
  <c r="F147" i="2"/>
  <c r="E147" i="2"/>
  <c r="E166" i="2" s="1"/>
  <c r="C147" i="2"/>
  <c r="M109" i="1"/>
  <c r="N119" i="1"/>
  <c r="M119" i="1"/>
  <c r="L119" i="1"/>
  <c r="N122" i="1"/>
  <c r="M122" i="1"/>
  <c r="L122" i="1"/>
  <c r="N122" i="2"/>
  <c r="M122" i="2"/>
  <c r="L122" i="2"/>
  <c r="K122" i="2"/>
  <c r="J122" i="2"/>
  <c r="I122" i="2"/>
  <c r="H122" i="2"/>
  <c r="G122" i="2"/>
  <c r="F122" i="2"/>
  <c r="E122" i="2"/>
  <c r="D122" i="2"/>
  <c r="N119" i="2"/>
  <c r="M119" i="2"/>
  <c r="L119" i="2"/>
  <c r="K119" i="2"/>
  <c r="J119" i="2"/>
  <c r="I119" i="2"/>
  <c r="H119" i="2"/>
  <c r="G119" i="2"/>
  <c r="F119" i="2"/>
  <c r="E119" i="2"/>
  <c r="D119" i="2"/>
  <c r="N117" i="2"/>
  <c r="M117" i="2"/>
  <c r="L117" i="2"/>
  <c r="K117" i="2"/>
  <c r="J117" i="2"/>
  <c r="I117" i="2"/>
  <c r="H117" i="2"/>
  <c r="G117" i="2"/>
  <c r="F117" i="2"/>
  <c r="E117" i="2"/>
  <c r="D117" i="2"/>
  <c r="K245" i="2" s="1"/>
  <c r="N114" i="2"/>
  <c r="M114" i="2"/>
  <c r="L114" i="2"/>
  <c r="K114" i="2"/>
  <c r="J114" i="2"/>
  <c r="I114" i="2"/>
  <c r="H114" i="2"/>
  <c r="G114" i="2"/>
  <c r="F114" i="2"/>
  <c r="E114" i="2"/>
  <c r="D114" i="2"/>
  <c r="K242" i="2" s="1"/>
  <c r="N109" i="2"/>
  <c r="M109" i="2"/>
  <c r="L109" i="2"/>
  <c r="K109" i="2"/>
  <c r="J109" i="2"/>
  <c r="I109" i="2"/>
  <c r="H109" i="2"/>
  <c r="G109" i="2"/>
  <c r="F109" i="2"/>
  <c r="E109" i="2"/>
  <c r="D109" i="2"/>
  <c r="K237" i="2" s="1"/>
  <c r="N104" i="2"/>
  <c r="M104" i="2"/>
  <c r="L104" i="2"/>
  <c r="K104" i="2"/>
  <c r="J104" i="2"/>
  <c r="I104" i="2"/>
  <c r="H104" i="2"/>
  <c r="G104" i="2"/>
  <c r="F104" i="2"/>
  <c r="E104" i="2"/>
  <c r="D104" i="2"/>
  <c r="K232" i="2" s="1"/>
  <c r="N117" i="3"/>
  <c r="M117" i="3"/>
  <c r="L117" i="3"/>
  <c r="K117" i="3"/>
  <c r="J117" i="3"/>
  <c r="I117" i="3"/>
  <c r="H117" i="3"/>
  <c r="G117" i="3"/>
  <c r="F117" i="3"/>
  <c r="E117" i="3"/>
  <c r="D117" i="3"/>
  <c r="N114" i="3"/>
  <c r="M114" i="3"/>
  <c r="L114" i="3"/>
  <c r="K114" i="3"/>
  <c r="J114" i="3"/>
  <c r="I114" i="3"/>
  <c r="H114" i="3"/>
  <c r="G114" i="3"/>
  <c r="F114" i="3"/>
  <c r="E114" i="3"/>
  <c r="D114" i="3"/>
  <c r="N112" i="3"/>
  <c r="M112" i="3"/>
  <c r="L112" i="3"/>
  <c r="K112" i="3"/>
  <c r="J112" i="3"/>
  <c r="I112" i="3"/>
  <c r="H112" i="3"/>
  <c r="G112" i="3"/>
  <c r="F112" i="3"/>
  <c r="E112" i="3"/>
  <c r="D112" i="3"/>
  <c r="N109" i="3"/>
  <c r="M109" i="3"/>
  <c r="L109" i="3"/>
  <c r="K109" i="3"/>
  <c r="J109" i="3"/>
  <c r="I109" i="3"/>
  <c r="H109" i="3"/>
  <c r="G109" i="3"/>
  <c r="F109" i="3"/>
  <c r="E109" i="3"/>
  <c r="D109" i="3"/>
  <c r="N104" i="3"/>
  <c r="M104" i="3"/>
  <c r="L104" i="3"/>
  <c r="K104" i="3"/>
  <c r="J104" i="3"/>
  <c r="I104" i="3"/>
  <c r="H104" i="3"/>
  <c r="G104" i="3"/>
  <c r="F104" i="3"/>
  <c r="E104" i="3"/>
  <c r="D104" i="3"/>
  <c r="N99" i="3"/>
  <c r="M99" i="3"/>
  <c r="L99" i="3"/>
  <c r="K99" i="3"/>
  <c r="J99" i="3"/>
  <c r="I99" i="3"/>
  <c r="H99" i="3"/>
  <c r="G99" i="3"/>
  <c r="F99" i="3"/>
  <c r="E99" i="3"/>
  <c r="D99" i="3"/>
  <c r="N74" i="2"/>
  <c r="M74" i="2"/>
  <c r="N71" i="2"/>
  <c r="N80" i="2" s="1"/>
  <c r="M71" i="2"/>
  <c r="N78" i="3"/>
  <c r="M72" i="3"/>
  <c r="M73" i="3" s="1"/>
  <c r="M74" i="3" s="1"/>
  <c r="N77" i="3"/>
  <c r="L77" i="3"/>
  <c r="K77" i="3"/>
  <c r="J77" i="3"/>
  <c r="I77" i="3"/>
  <c r="H77" i="3"/>
  <c r="F77" i="3"/>
  <c r="E77" i="3"/>
  <c r="C77" i="3"/>
  <c r="N74" i="3"/>
  <c r="L74" i="3"/>
  <c r="K74" i="3"/>
  <c r="J74" i="3"/>
  <c r="I74" i="3"/>
  <c r="H74" i="3"/>
  <c r="F74" i="3"/>
  <c r="E74" i="3"/>
  <c r="C74" i="3"/>
  <c r="G73" i="3"/>
  <c r="G74" i="3" s="1"/>
  <c r="D73" i="3"/>
  <c r="D74" i="3" s="1"/>
  <c r="N72" i="3"/>
  <c r="L72" i="3"/>
  <c r="K72" i="3"/>
  <c r="J72" i="3"/>
  <c r="I72" i="3"/>
  <c r="H72" i="3"/>
  <c r="F72" i="3"/>
  <c r="E72" i="3"/>
  <c r="C72" i="3"/>
  <c r="C69" i="3"/>
  <c r="C64" i="3"/>
  <c r="C59" i="3"/>
  <c r="N79" i="2"/>
  <c r="L79" i="2"/>
  <c r="K79" i="2"/>
  <c r="J79" i="2"/>
  <c r="I79" i="2"/>
  <c r="H79" i="2"/>
  <c r="F79" i="2"/>
  <c r="E79" i="2"/>
  <c r="C79" i="2"/>
  <c r="N76" i="2"/>
  <c r="L76" i="2"/>
  <c r="K76" i="2"/>
  <c r="J76" i="2"/>
  <c r="I76" i="2"/>
  <c r="H76" i="2"/>
  <c r="F76" i="2"/>
  <c r="E76" i="2"/>
  <c r="C76" i="2"/>
  <c r="G75" i="2"/>
  <c r="G76" i="2" s="1"/>
  <c r="D75" i="2"/>
  <c r="D76" i="2" s="1"/>
  <c r="L74" i="2"/>
  <c r="K74" i="2"/>
  <c r="J74" i="2"/>
  <c r="I74" i="2"/>
  <c r="H74" i="2"/>
  <c r="F74" i="2"/>
  <c r="E74" i="2"/>
  <c r="C74" i="2"/>
  <c r="L71" i="2"/>
  <c r="L80" i="2" s="1"/>
  <c r="K71" i="2"/>
  <c r="J71" i="2"/>
  <c r="I71" i="2"/>
  <c r="H71" i="2"/>
  <c r="F71" i="2"/>
  <c r="E71" i="2"/>
  <c r="C71" i="2"/>
  <c r="C66" i="2"/>
  <c r="C80" i="2" s="1"/>
  <c r="C117" i="3"/>
  <c r="C114" i="3"/>
  <c r="C112" i="3"/>
  <c r="C109" i="3"/>
  <c r="C104" i="3"/>
  <c r="C99" i="3"/>
  <c r="C122" i="2"/>
  <c r="C119" i="2"/>
  <c r="C117" i="2"/>
  <c r="C114" i="2"/>
  <c r="C109" i="2"/>
  <c r="C104" i="2"/>
  <c r="C37" i="3"/>
  <c r="N37" i="3"/>
  <c r="M37" i="3"/>
  <c r="L37" i="3"/>
  <c r="K37" i="3"/>
  <c r="J37" i="3"/>
  <c r="I37" i="3"/>
  <c r="I38" i="3" s="1"/>
  <c r="H37" i="3"/>
  <c r="G37" i="3"/>
  <c r="G38" i="3" s="1"/>
  <c r="F37" i="3"/>
  <c r="E37" i="3"/>
  <c r="D37" i="3"/>
  <c r="N34" i="3"/>
  <c r="M34" i="3"/>
  <c r="L34" i="3"/>
  <c r="K34" i="3"/>
  <c r="J34" i="3"/>
  <c r="I34" i="3"/>
  <c r="H34" i="3"/>
  <c r="G34" i="3"/>
  <c r="F34" i="3"/>
  <c r="E34" i="3"/>
  <c r="D34" i="3"/>
  <c r="C34" i="3"/>
  <c r="N32" i="3"/>
  <c r="M32" i="3"/>
  <c r="L32" i="3"/>
  <c r="K32" i="3"/>
  <c r="J32" i="3"/>
  <c r="I32" i="3"/>
  <c r="H32" i="3"/>
  <c r="G32" i="3"/>
  <c r="F32" i="3"/>
  <c r="E32" i="3"/>
  <c r="D32" i="3"/>
  <c r="C32" i="3"/>
  <c r="N29" i="3"/>
  <c r="M29" i="3"/>
  <c r="L29" i="3"/>
  <c r="K29" i="3"/>
  <c r="J29" i="3"/>
  <c r="I29" i="3"/>
  <c r="H29" i="3"/>
  <c r="G29" i="3"/>
  <c r="F29" i="3"/>
  <c r="E29" i="3"/>
  <c r="D29" i="3"/>
  <c r="C29" i="3"/>
  <c r="N24" i="3"/>
  <c r="M24" i="3"/>
  <c r="L24" i="3"/>
  <c r="J228" i="3" s="1"/>
  <c r="K24" i="3"/>
  <c r="J24" i="3"/>
  <c r="I24" i="3"/>
  <c r="H24" i="3"/>
  <c r="G24" i="3"/>
  <c r="F24" i="3"/>
  <c r="E24" i="3"/>
  <c r="D24" i="3"/>
  <c r="C24" i="3"/>
  <c r="N19" i="3"/>
  <c r="M19" i="3"/>
  <c r="L19" i="3"/>
  <c r="K19" i="3"/>
  <c r="J19" i="3"/>
  <c r="I19" i="3"/>
  <c r="H19" i="3"/>
  <c r="G19" i="3"/>
  <c r="F19" i="3"/>
  <c r="E19" i="3"/>
  <c r="D19" i="3"/>
  <c r="C19" i="3"/>
  <c r="K38" i="2"/>
  <c r="N37" i="2"/>
  <c r="N38" i="2" s="1"/>
  <c r="M37" i="2"/>
  <c r="M38" i="2" s="1"/>
  <c r="L37" i="2"/>
  <c r="K37" i="2"/>
  <c r="J37" i="2"/>
  <c r="J38" i="2" s="1"/>
  <c r="I37" i="2"/>
  <c r="I38" i="2" s="1"/>
  <c r="H37" i="2"/>
  <c r="H38" i="2" s="1"/>
  <c r="G37" i="2"/>
  <c r="F37" i="2"/>
  <c r="E37" i="2"/>
  <c r="E38" i="2" s="1"/>
  <c r="D37" i="2"/>
  <c r="N34" i="2"/>
  <c r="M34" i="2"/>
  <c r="L34" i="2"/>
  <c r="K34" i="2"/>
  <c r="J34" i="2"/>
  <c r="I34" i="2"/>
  <c r="H34" i="2"/>
  <c r="G34" i="2"/>
  <c r="G38" i="2" s="1"/>
  <c r="F34" i="2"/>
  <c r="E34" i="2"/>
  <c r="D34" i="2"/>
  <c r="N32" i="2"/>
  <c r="M32" i="2"/>
  <c r="L32" i="2"/>
  <c r="K32" i="2"/>
  <c r="J32" i="2"/>
  <c r="I32" i="2"/>
  <c r="H32" i="2"/>
  <c r="G32" i="2"/>
  <c r="F32" i="2"/>
  <c r="E32" i="2"/>
  <c r="D32" i="2"/>
  <c r="N29" i="2"/>
  <c r="M29" i="2"/>
  <c r="L29" i="2"/>
  <c r="K29" i="2"/>
  <c r="J29" i="2"/>
  <c r="I29" i="2"/>
  <c r="H29" i="2"/>
  <c r="G29" i="2"/>
  <c r="F29" i="2"/>
  <c r="E29" i="2"/>
  <c r="D29" i="2"/>
  <c r="N24" i="2"/>
  <c r="M24" i="2"/>
  <c r="L24" i="2"/>
  <c r="K24" i="2"/>
  <c r="J24" i="2"/>
  <c r="I24" i="2"/>
  <c r="H24" i="2"/>
  <c r="G24" i="2"/>
  <c r="F24" i="2"/>
  <c r="E24" i="2"/>
  <c r="D24" i="2"/>
  <c r="C37" i="2"/>
  <c r="C34" i="2"/>
  <c r="C32" i="2"/>
  <c r="C29" i="2"/>
  <c r="C24" i="2"/>
  <c r="N19" i="2"/>
  <c r="M19" i="2"/>
  <c r="L19" i="2"/>
  <c r="K19" i="2"/>
  <c r="J19" i="2"/>
  <c r="I19" i="2"/>
  <c r="H19" i="2"/>
  <c r="G19" i="2"/>
  <c r="F19" i="2"/>
  <c r="E19" i="2"/>
  <c r="D19" i="2"/>
  <c r="C19" i="2"/>
  <c r="E80" i="2" l="1"/>
  <c r="L251" i="2" s="1"/>
  <c r="J232" i="2"/>
  <c r="D38" i="3"/>
  <c r="H118" i="3"/>
  <c r="H166" i="2"/>
  <c r="K209" i="2"/>
  <c r="E78" i="3"/>
  <c r="K201" i="3"/>
  <c r="N38" i="3"/>
  <c r="D123" i="2"/>
  <c r="L209" i="2"/>
  <c r="F166" i="2"/>
  <c r="K160" i="3"/>
  <c r="K38" i="3"/>
  <c r="H38" i="3"/>
  <c r="E160" i="3"/>
  <c r="N160" i="3"/>
  <c r="L160" i="3"/>
  <c r="C209" i="2"/>
  <c r="G242" i="3"/>
  <c r="K238" i="3"/>
  <c r="J241" i="3"/>
  <c r="N201" i="3"/>
  <c r="J223" i="3"/>
  <c r="J233" i="3"/>
  <c r="E201" i="3"/>
  <c r="J78" i="3"/>
  <c r="H242" i="3"/>
  <c r="J38" i="3"/>
  <c r="D38" i="2"/>
  <c r="E38" i="3"/>
  <c r="M38" i="3"/>
  <c r="K78" i="3"/>
  <c r="K248" i="2"/>
  <c r="J237" i="2"/>
  <c r="F38" i="2"/>
  <c r="K123" i="2"/>
  <c r="H123" i="2"/>
  <c r="E123" i="2"/>
  <c r="L166" i="2"/>
  <c r="F80" i="2"/>
  <c r="L38" i="3"/>
  <c r="L38" i="2"/>
  <c r="L78" i="3"/>
  <c r="F78" i="3"/>
  <c r="C78" i="3"/>
  <c r="I80" i="2"/>
  <c r="J80" i="2"/>
  <c r="K80" i="2"/>
  <c r="H80" i="2"/>
  <c r="H78" i="3"/>
  <c r="I78" i="3"/>
  <c r="F38" i="3"/>
  <c r="I209" i="2"/>
  <c r="F201" i="3"/>
  <c r="C201" i="3"/>
  <c r="D199" i="3"/>
  <c r="J198" i="3"/>
  <c r="K239" i="3" s="1"/>
  <c r="M198" i="3"/>
  <c r="E209" i="2"/>
  <c r="M207" i="2"/>
  <c r="M208" i="2"/>
  <c r="J206" i="2"/>
  <c r="D208" i="2"/>
  <c r="M209" i="2"/>
  <c r="I166" i="2"/>
  <c r="I160" i="3"/>
  <c r="J160" i="3"/>
  <c r="H160" i="3"/>
  <c r="C160" i="3"/>
  <c r="M160" i="3"/>
  <c r="G158" i="3"/>
  <c r="G159" i="3"/>
  <c r="G160" i="3" s="1"/>
  <c r="D157" i="3"/>
  <c r="C166" i="2"/>
  <c r="D163" i="2"/>
  <c r="G163" i="2"/>
  <c r="J163" i="2"/>
  <c r="M163" i="2"/>
  <c r="L118" i="3"/>
  <c r="M123" i="2"/>
  <c r="N123" i="2"/>
  <c r="L123" i="2"/>
  <c r="F123" i="2"/>
  <c r="J123" i="2"/>
  <c r="G123" i="2"/>
  <c r="I123" i="2"/>
  <c r="C118" i="3"/>
  <c r="I118" i="3"/>
  <c r="E118" i="3"/>
  <c r="F118" i="3"/>
  <c r="N118" i="3"/>
  <c r="J118" i="3"/>
  <c r="K118" i="3"/>
  <c r="C123" i="2"/>
  <c r="G75" i="3"/>
  <c r="D75" i="3"/>
  <c r="M78" i="3"/>
  <c r="M75" i="3"/>
  <c r="M76" i="3" s="1"/>
  <c r="G77" i="2"/>
  <c r="D77" i="2"/>
  <c r="M75" i="2"/>
  <c r="M76" i="2" s="1"/>
  <c r="M77" i="2" s="1"/>
  <c r="M78" i="2" s="1"/>
  <c r="G118" i="3"/>
  <c r="C38" i="2"/>
  <c r="C38" i="3"/>
  <c r="N215" i="1"/>
  <c r="L215" i="1"/>
  <c r="K215" i="1"/>
  <c r="I215" i="1"/>
  <c r="H215" i="1"/>
  <c r="G215" i="1"/>
  <c r="G216" i="1" s="1"/>
  <c r="F215" i="1"/>
  <c r="E215" i="1"/>
  <c r="N170" i="1"/>
  <c r="L170" i="1"/>
  <c r="K170" i="1"/>
  <c r="I170" i="1"/>
  <c r="H170" i="1"/>
  <c r="F170" i="1"/>
  <c r="E170" i="1"/>
  <c r="C19" i="1"/>
  <c r="E19" i="1"/>
  <c r="F19" i="1"/>
  <c r="H19" i="1"/>
  <c r="I19" i="1"/>
  <c r="K19" i="1"/>
  <c r="L19" i="1"/>
  <c r="N19" i="1"/>
  <c r="C24" i="1"/>
  <c r="E24" i="1"/>
  <c r="F24" i="1"/>
  <c r="H24" i="1"/>
  <c r="I24" i="1"/>
  <c r="K24" i="1"/>
  <c r="L24" i="1"/>
  <c r="N24" i="1"/>
  <c r="K249" i="1"/>
  <c r="C29" i="1"/>
  <c r="E29" i="1"/>
  <c r="F29" i="1"/>
  <c r="H29" i="1"/>
  <c r="I29" i="1"/>
  <c r="K29" i="1"/>
  <c r="L29" i="1"/>
  <c r="N29" i="1"/>
  <c r="C32" i="1"/>
  <c r="E32" i="1"/>
  <c r="F32" i="1"/>
  <c r="H32" i="1"/>
  <c r="I32" i="1"/>
  <c r="K32" i="1"/>
  <c r="L32" i="1"/>
  <c r="N32" i="1"/>
  <c r="M34" i="1"/>
  <c r="C34" i="1"/>
  <c r="D34" i="1"/>
  <c r="E34" i="1"/>
  <c r="F34" i="1"/>
  <c r="G34" i="1"/>
  <c r="G37" i="1" s="1"/>
  <c r="G38" i="1" s="1"/>
  <c r="H34" i="1"/>
  <c r="I34" i="1"/>
  <c r="J34" i="1"/>
  <c r="J37" i="1" s="1"/>
  <c r="J38" i="1" s="1"/>
  <c r="K34" i="1"/>
  <c r="L34" i="1"/>
  <c r="N34" i="1"/>
  <c r="C37" i="1"/>
  <c r="E37" i="1"/>
  <c r="F37" i="1"/>
  <c r="H37" i="1"/>
  <c r="I37" i="1"/>
  <c r="K37" i="1"/>
  <c r="L37" i="1"/>
  <c r="N37" i="1"/>
  <c r="C65" i="1"/>
  <c r="D65" i="1"/>
  <c r="E65" i="1"/>
  <c r="F65" i="1"/>
  <c r="H65" i="1"/>
  <c r="I65" i="1"/>
  <c r="J65" i="1"/>
  <c r="K65" i="1"/>
  <c r="L65" i="1"/>
  <c r="N65" i="1"/>
  <c r="C70" i="1"/>
  <c r="D70" i="1"/>
  <c r="E70" i="1"/>
  <c r="F70" i="1"/>
  <c r="H70" i="1"/>
  <c r="I70" i="1"/>
  <c r="J70" i="1"/>
  <c r="K70" i="1"/>
  <c r="L70" i="1"/>
  <c r="N70" i="1"/>
  <c r="C75" i="1"/>
  <c r="D75" i="1"/>
  <c r="E75" i="1"/>
  <c r="F75" i="1"/>
  <c r="H75" i="1"/>
  <c r="I75" i="1"/>
  <c r="J75" i="1"/>
  <c r="K75" i="1"/>
  <c r="L75" i="1"/>
  <c r="N75" i="1"/>
  <c r="C78" i="1"/>
  <c r="D78" i="1"/>
  <c r="E78" i="1"/>
  <c r="F78" i="1"/>
  <c r="H78" i="1"/>
  <c r="I78" i="1"/>
  <c r="J78" i="1"/>
  <c r="K78" i="1"/>
  <c r="L78" i="1"/>
  <c r="N78" i="1"/>
  <c r="G80" i="1"/>
  <c r="M80" i="1"/>
  <c r="C80" i="1"/>
  <c r="D80" i="1"/>
  <c r="E80" i="1"/>
  <c r="F80" i="1"/>
  <c r="H80" i="1"/>
  <c r="I80" i="1"/>
  <c r="J80" i="1"/>
  <c r="K80" i="1"/>
  <c r="L80" i="1"/>
  <c r="N80" i="1"/>
  <c r="C83" i="1"/>
  <c r="D83" i="1"/>
  <c r="E83" i="1"/>
  <c r="F83" i="1"/>
  <c r="H83" i="1"/>
  <c r="I83" i="1"/>
  <c r="J83" i="1"/>
  <c r="K83" i="1"/>
  <c r="L83" i="1"/>
  <c r="N83" i="1"/>
  <c r="C109" i="1"/>
  <c r="E109" i="1"/>
  <c r="F109" i="1"/>
  <c r="H109" i="1"/>
  <c r="I109" i="1"/>
  <c r="J109" i="1"/>
  <c r="K109" i="1"/>
  <c r="L109" i="1"/>
  <c r="N109" i="1"/>
  <c r="C114" i="1"/>
  <c r="E114" i="1"/>
  <c r="F114" i="1"/>
  <c r="H114" i="1"/>
  <c r="I114" i="1"/>
  <c r="J114" i="1"/>
  <c r="K114" i="1"/>
  <c r="L114" i="1"/>
  <c r="N114" i="1"/>
  <c r="K248" i="1"/>
  <c r="C119" i="1"/>
  <c r="E119" i="1"/>
  <c r="F119" i="1"/>
  <c r="H119" i="1"/>
  <c r="I119" i="1"/>
  <c r="J119" i="1"/>
  <c r="K119" i="1"/>
  <c r="C122" i="1"/>
  <c r="E122" i="1"/>
  <c r="F122" i="1"/>
  <c r="H122" i="1"/>
  <c r="I122" i="1"/>
  <c r="J122" i="1"/>
  <c r="K122" i="1"/>
  <c r="M123" i="1"/>
  <c r="M124" i="1" s="1"/>
  <c r="D123" i="1"/>
  <c r="D124" i="1" s="1"/>
  <c r="G123" i="1"/>
  <c r="G124" i="1" s="1"/>
  <c r="G125" i="1" s="1"/>
  <c r="C124" i="1"/>
  <c r="E124" i="1"/>
  <c r="F124" i="1"/>
  <c r="H124" i="1"/>
  <c r="I124" i="1"/>
  <c r="J124" i="1"/>
  <c r="K124" i="1"/>
  <c r="L124" i="1"/>
  <c r="N124" i="1"/>
  <c r="C127" i="1"/>
  <c r="E127" i="1"/>
  <c r="F127" i="1"/>
  <c r="H127" i="1"/>
  <c r="I127" i="1"/>
  <c r="J127" i="1"/>
  <c r="K127" i="1"/>
  <c r="L127" i="1"/>
  <c r="N127" i="1"/>
  <c r="C152" i="1"/>
  <c r="E152" i="1"/>
  <c r="F152" i="1"/>
  <c r="H152" i="1"/>
  <c r="I152" i="1"/>
  <c r="K152" i="1"/>
  <c r="L152" i="1"/>
  <c r="N152" i="1"/>
  <c r="C157" i="1"/>
  <c r="E157" i="1"/>
  <c r="F157" i="1"/>
  <c r="H157" i="1"/>
  <c r="I157" i="1"/>
  <c r="K157" i="1"/>
  <c r="L157" i="1"/>
  <c r="N157" i="1"/>
  <c r="C162" i="1"/>
  <c r="E162" i="1"/>
  <c r="F162" i="1"/>
  <c r="H162" i="1"/>
  <c r="I162" i="1"/>
  <c r="K162" i="1"/>
  <c r="L162" i="1"/>
  <c r="N162" i="1"/>
  <c r="D164" i="1"/>
  <c r="K253" i="1" s="1"/>
  <c r="G164" i="1"/>
  <c r="J164" i="1"/>
  <c r="M164" i="1"/>
  <c r="C165" i="1"/>
  <c r="E165" i="1"/>
  <c r="F165" i="1"/>
  <c r="H165" i="1"/>
  <c r="I165" i="1"/>
  <c r="K165" i="1"/>
  <c r="L165" i="1"/>
  <c r="N165" i="1"/>
  <c r="D166" i="1"/>
  <c r="D167" i="1" s="1"/>
  <c r="G166" i="1"/>
  <c r="J166" i="1"/>
  <c r="J167" i="1" s="1"/>
  <c r="J168" i="1" s="1"/>
  <c r="M166" i="1"/>
  <c r="M167" i="1" s="1"/>
  <c r="C167" i="1"/>
  <c r="E167" i="1"/>
  <c r="F167" i="1"/>
  <c r="G167" i="1"/>
  <c r="G168" i="1" s="1"/>
  <c r="H167" i="1"/>
  <c r="I167" i="1"/>
  <c r="K167" i="1"/>
  <c r="L167" i="1"/>
  <c r="N167" i="1"/>
  <c r="C170" i="1"/>
  <c r="C197" i="1"/>
  <c r="E197" i="1"/>
  <c r="F197" i="1"/>
  <c r="H197" i="1"/>
  <c r="I197" i="1"/>
  <c r="K197" i="1"/>
  <c r="L197" i="1"/>
  <c r="N197" i="1"/>
  <c r="C202" i="1"/>
  <c r="E202" i="1"/>
  <c r="F202" i="1"/>
  <c r="H202" i="1"/>
  <c r="I202" i="1"/>
  <c r="K202" i="1"/>
  <c r="L202" i="1"/>
  <c r="N202" i="1"/>
  <c r="C207" i="1"/>
  <c r="E207" i="1"/>
  <c r="F207" i="1"/>
  <c r="H207" i="1"/>
  <c r="I207" i="1"/>
  <c r="K207" i="1"/>
  <c r="L207" i="1"/>
  <c r="N207" i="1"/>
  <c r="C210" i="1"/>
  <c r="E210" i="1"/>
  <c r="F210" i="1"/>
  <c r="H210" i="1"/>
  <c r="I210" i="1"/>
  <c r="K210" i="1"/>
  <c r="L210" i="1"/>
  <c r="N210" i="1"/>
  <c r="D211" i="1"/>
  <c r="D212" i="1" s="1"/>
  <c r="J211" i="1"/>
  <c r="J212" i="1" s="1"/>
  <c r="M211" i="1"/>
  <c r="C212" i="1"/>
  <c r="E212" i="1"/>
  <c r="F212" i="1"/>
  <c r="H212" i="1"/>
  <c r="I212" i="1"/>
  <c r="K212" i="1"/>
  <c r="L212" i="1"/>
  <c r="M212" i="1"/>
  <c r="M213" i="1" s="1"/>
  <c r="N212" i="1"/>
  <c r="C215" i="1"/>
  <c r="J233" i="1"/>
  <c r="K233" i="1"/>
  <c r="L233" i="1"/>
  <c r="J234" i="1"/>
  <c r="K234" i="1"/>
  <c r="L234" i="1"/>
  <c r="J235" i="1"/>
  <c r="K235" i="1"/>
  <c r="L235" i="1"/>
  <c r="J236" i="1"/>
  <c r="K236" i="1"/>
  <c r="L236" i="1"/>
  <c r="J237" i="1"/>
  <c r="K237" i="1"/>
  <c r="L237" i="1"/>
  <c r="J238" i="1"/>
  <c r="K238" i="1"/>
  <c r="L238" i="1"/>
  <c r="J239" i="1"/>
  <c r="K239" i="1"/>
  <c r="L239" i="1"/>
  <c r="J240" i="1"/>
  <c r="K240" i="1"/>
  <c r="L240" i="1"/>
  <c r="E241" i="1"/>
  <c r="J242" i="1"/>
  <c r="K242" i="1"/>
  <c r="L242" i="1"/>
  <c r="J243" i="1"/>
  <c r="K243" i="1"/>
  <c r="L243" i="1"/>
  <c r="J244" i="1"/>
  <c r="K244" i="1"/>
  <c r="L244" i="1"/>
  <c r="J245" i="1"/>
  <c r="K245" i="1"/>
  <c r="L245" i="1"/>
  <c r="E246" i="1"/>
  <c r="J247" i="1"/>
  <c r="K247" i="1"/>
  <c r="L247" i="1"/>
  <c r="J248" i="1"/>
  <c r="L248" i="1"/>
  <c r="C249" i="1"/>
  <c r="D249" i="1"/>
  <c r="G249" i="1"/>
  <c r="J249" i="1"/>
  <c r="L249" i="1"/>
  <c r="J250" i="1"/>
  <c r="K250" i="1"/>
  <c r="L250" i="1"/>
  <c r="E251" i="1"/>
  <c r="J252" i="1"/>
  <c r="K252" i="1"/>
  <c r="L252" i="1"/>
  <c r="C253" i="1"/>
  <c r="J253" i="1" s="1"/>
  <c r="D253" i="1"/>
  <c r="G253" i="1"/>
  <c r="L253" i="1"/>
  <c r="E254" i="1"/>
  <c r="C255" i="1"/>
  <c r="C256" i="1" s="1"/>
  <c r="C257" i="1" s="1"/>
  <c r="D255" i="1"/>
  <c r="D256" i="1" s="1"/>
  <c r="G255" i="1"/>
  <c r="G256" i="1" s="1"/>
  <c r="G260" i="1" s="1"/>
  <c r="J255" i="1"/>
  <c r="L255" i="1"/>
  <c r="E256" i="1"/>
  <c r="E259" i="1"/>
  <c r="F259" i="1"/>
  <c r="H259" i="1"/>
  <c r="H260" i="1" s="1"/>
  <c r="F260" i="1"/>
  <c r="I260" i="1"/>
  <c r="J242" i="3" l="1"/>
  <c r="G126" i="1"/>
  <c r="G127" i="1"/>
  <c r="J169" i="1"/>
  <c r="J170" i="1"/>
  <c r="G169" i="1"/>
  <c r="G170" i="1"/>
  <c r="M214" i="1"/>
  <c r="D209" i="2"/>
  <c r="K246" i="2"/>
  <c r="D200" i="3"/>
  <c r="E260" i="1"/>
  <c r="K247" i="2"/>
  <c r="K246" i="1"/>
  <c r="J251" i="2"/>
  <c r="K251" i="1"/>
  <c r="M199" i="3"/>
  <c r="M200" i="3"/>
  <c r="M201" i="3" s="1"/>
  <c r="J199" i="3"/>
  <c r="J200" i="3" s="1"/>
  <c r="J201" i="3" s="1"/>
  <c r="J207" i="2"/>
  <c r="D158" i="3"/>
  <c r="D159" i="3" s="1"/>
  <c r="D160" i="3" s="1"/>
  <c r="M164" i="2"/>
  <c r="M165" i="2" s="1"/>
  <c r="M166" i="2" s="1"/>
  <c r="J164" i="2"/>
  <c r="J165" i="2" s="1"/>
  <c r="J166" i="2" s="1"/>
  <c r="G164" i="2"/>
  <c r="G165" i="2"/>
  <c r="G166" i="2" s="1"/>
  <c r="D164" i="2"/>
  <c r="D165" i="2"/>
  <c r="D166" i="2" s="1"/>
  <c r="C171" i="1"/>
  <c r="J128" i="1"/>
  <c r="I128" i="1"/>
  <c r="H128" i="1"/>
  <c r="M80" i="2"/>
  <c r="D76" i="3"/>
  <c r="D77" i="3" s="1"/>
  <c r="D78" i="3" s="1"/>
  <c r="G76" i="3"/>
  <c r="G77" i="3" s="1"/>
  <c r="G78" i="3" s="1"/>
  <c r="D78" i="2"/>
  <c r="D79" i="2" s="1"/>
  <c r="D80" i="2" s="1"/>
  <c r="G78" i="2"/>
  <c r="G79" i="2" s="1"/>
  <c r="G80" i="2" s="1"/>
  <c r="D118" i="3"/>
  <c r="M118" i="3"/>
  <c r="I216" i="1"/>
  <c r="L216" i="1"/>
  <c r="H216" i="1"/>
  <c r="E216" i="1"/>
  <c r="F216" i="1"/>
  <c r="C216" i="1"/>
  <c r="N216" i="1"/>
  <c r="K216" i="1"/>
  <c r="H171" i="1"/>
  <c r="N171" i="1"/>
  <c r="F171" i="1"/>
  <c r="L171" i="1"/>
  <c r="K171" i="1"/>
  <c r="I171" i="1"/>
  <c r="E171" i="1"/>
  <c r="G128" i="1"/>
  <c r="L128" i="1"/>
  <c r="K254" i="1"/>
  <c r="J254" i="1"/>
  <c r="F128" i="1"/>
  <c r="E128" i="1"/>
  <c r="K128" i="1"/>
  <c r="C128" i="1"/>
  <c r="N128" i="1"/>
  <c r="J241" i="1"/>
  <c r="K84" i="1"/>
  <c r="N84" i="1"/>
  <c r="D84" i="1"/>
  <c r="L84" i="1"/>
  <c r="C84" i="1"/>
  <c r="F84" i="1"/>
  <c r="I84" i="1"/>
  <c r="J84" i="1"/>
  <c r="H84" i="1"/>
  <c r="E84" i="1"/>
  <c r="K241" i="1"/>
  <c r="L259" i="1"/>
  <c r="L256" i="1"/>
  <c r="J256" i="1"/>
  <c r="L254" i="1"/>
  <c r="J251" i="1"/>
  <c r="N38" i="1"/>
  <c r="K38" i="1"/>
  <c r="I38" i="1"/>
  <c r="H38" i="1"/>
  <c r="J246" i="1"/>
  <c r="F38" i="1"/>
  <c r="L246" i="1"/>
  <c r="L38" i="1"/>
  <c r="J213" i="1"/>
  <c r="G83" i="1"/>
  <c r="G84" i="1" s="1"/>
  <c r="D257" i="1"/>
  <c r="D258" i="1" s="1"/>
  <c r="D259" i="1" s="1"/>
  <c r="D260" i="1"/>
  <c r="D168" i="1"/>
  <c r="D213" i="1"/>
  <c r="M37" i="1"/>
  <c r="M38" i="1" s="1"/>
  <c r="K256" i="1"/>
  <c r="D125" i="1"/>
  <c r="C258" i="1"/>
  <c r="M168" i="1"/>
  <c r="M83" i="1"/>
  <c r="M84" i="1" s="1"/>
  <c r="M125" i="1"/>
  <c r="M126" i="1" s="1"/>
  <c r="M128" i="1"/>
  <c r="L241" i="1"/>
  <c r="K255" i="1"/>
  <c r="E38" i="1"/>
  <c r="L251" i="1"/>
  <c r="C38" i="1"/>
  <c r="J171" i="1"/>
  <c r="K242" i="3" l="1"/>
  <c r="L242" i="3" s="1"/>
  <c r="K240" i="3"/>
  <c r="D201" i="3"/>
  <c r="K241" i="3"/>
  <c r="G171" i="1"/>
  <c r="M216" i="1"/>
  <c r="D214" i="1"/>
  <c r="D126" i="1"/>
  <c r="D127" i="1"/>
  <c r="D128" i="1" s="1"/>
  <c r="M215" i="1"/>
  <c r="M169" i="1"/>
  <c r="M170" i="1" s="1"/>
  <c r="M171" i="1" s="1"/>
  <c r="D169" i="1"/>
  <c r="D171" i="1" s="1"/>
  <c r="D170" i="1"/>
  <c r="J214" i="1"/>
  <c r="J215" i="1"/>
  <c r="J208" i="2"/>
  <c r="K249" i="2"/>
  <c r="L260" i="1"/>
  <c r="C259" i="1"/>
  <c r="D37" i="1"/>
  <c r="J209" i="2" l="1"/>
  <c r="K251" i="2" s="1"/>
  <c r="K250" i="2"/>
  <c r="J216" i="1"/>
  <c r="D215" i="1"/>
  <c r="D216" i="1" s="1"/>
  <c r="D38" i="1"/>
  <c r="K259" i="1"/>
  <c r="C260" i="1"/>
  <c r="J260" i="1" s="1"/>
  <c r="J259" i="1"/>
  <c r="K260" i="1" l="1"/>
</calcChain>
</file>

<file path=xl/sharedStrings.xml><?xml version="1.0" encoding="utf-8"?>
<sst xmlns="http://schemas.openxmlformats.org/spreadsheetml/2006/main" count="1201" uniqueCount="81">
  <si>
    <t>TITOLI E MACROAGGREGATI DI SPESA/ MISSIONI</t>
  </si>
  <si>
    <t>Servizi istituzionali,  generali e di gestione</t>
  </si>
  <si>
    <t>Ordine pubblico e sicurezza</t>
  </si>
  <si>
    <t>Istruzione e diritto allo studio</t>
  </si>
  <si>
    <t>Tutela e valorizzazione dei beni e delle attività culturali</t>
  </si>
  <si>
    <t>Competenza</t>
  </si>
  <si>
    <t>Cassa</t>
  </si>
  <si>
    <t>Di cui FPV</t>
  </si>
  <si>
    <t>RIPIANO DISAVANZO NELL'ESERCIZIO</t>
  </si>
  <si>
    <t>101</t>
  </si>
  <si>
    <t>Redditi da lavoro dipendente</t>
  </si>
  <si>
    <t>102</t>
  </si>
  <si>
    <t>Imposte e tasse a carico dell'ente</t>
  </si>
  <si>
    <t>103</t>
  </si>
  <si>
    <t>Acquisto di beni e servizi</t>
  </si>
  <si>
    <t>104</t>
  </si>
  <si>
    <t>Trasferimenti correnti</t>
  </si>
  <si>
    <t>107</t>
  </si>
  <si>
    <t>Interessi passivi</t>
  </si>
  <si>
    <t>108</t>
  </si>
  <si>
    <t>Altre spese per redditi da capitale</t>
  </si>
  <si>
    <t>109</t>
  </si>
  <si>
    <t>Rimborsi e poste correttive delle entrate</t>
  </si>
  <si>
    <t>110</t>
  </si>
  <si>
    <t>Altre spese correnti</t>
  </si>
  <si>
    <t>1- Totale Spese correnti</t>
  </si>
  <si>
    <t>202</t>
  </si>
  <si>
    <t>Investimenti fissi lordi e acquisto di terreni</t>
  </si>
  <si>
    <t>203</t>
  </si>
  <si>
    <t>Contributi agli investimenti</t>
  </si>
  <si>
    <t>204</t>
  </si>
  <si>
    <t>Altri trasferimenti in conto capitale</t>
  </si>
  <si>
    <t>205</t>
  </si>
  <si>
    <t>Altre spese in conto capitale</t>
  </si>
  <si>
    <t>2 - Totale Spese in conto capitale</t>
  </si>
  <si>
    <t>301</t>
  </si>
  <si>
    <t>Acquisizioni di attività finanziarie</t>
  </si>
  <si>
    <t>302</t>
  </si>
  <si>
    <t>Concessione crediti di breve termine</t>
  </si>
  <si>
    <t>303</t>
  </si>
  <si>
    <t>Concessione crediti di medio-lungo termine</t>
  </si>
  <si>
    <t>304</t>
  </si>
  <si>
    <t>Altre spese per incremento di attività finanziarie</t>
  </si>
  <si>
    <t>3 - Totale Spese per incremento attività finanziarie</t>
  </si>
  <si>
    <t>403</t>
  </si>
  <si>
    <t>Rimborso mutui e altri finanziamenti a medio lungo termine</t>
  </si>
  <si>
    <t>405</t>
  </si>
  <si>
    <t>Fondo per rimborsi prestiti</t>
  </si>
  <si>
    <t>4 - Totale Rimborso Prestiti</t>
  </si>
  <si>
    <t>501</t>
  </si>
  <si>
    <t>Chiusura Anticipazioni ricevute da istituto tesoriere/cassiere</t>
  </si>
  <si>
    <t>5 - Totale Chiusura Anticipazioni ricevute da istituto tesoriere/cassiere</t>
  </si>
  <si>
    <t>701</t>
  </si>
  <si>
    <t>Uscite per partite di giro</t>
  </si>
  <si>
    <t>702</t>
  </si>
  <si>
    <t>Uscite per conto terzi</t>
  </si>
  <si>
    <t>7 - Totale Uscite per conto terzi e partite di giro</t>
  </si>
  <si>
    <t>Totale complessivo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</si>
  <si>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</si>
  <si>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</si>
  <si>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</si>
  <si>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</si>
  <si>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</si>
  <si>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</si>
  <si>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</si>
  <si>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</si>
  <si>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</si>
  <si>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</si>
  <si>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</si>
  <si>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</si>
  <si>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</si>
  <si>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</si>
  <si>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</si>
  <si>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</si>
  <si>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Ripiano
Disavanzo</t>
  </si>
  <si>
    <t>Totale Generale delle Spese</t>
  </si>
  <si>
    <t>Anticipazioni finanziarie</t>
  </si>
  <si>
    <t>Servizi per conto terzi</t>
  </si>
  <si>
    <t>Ripiano
disavanzo</t>
  </si>
  <si>
    <t>Ripiano</t>
  </si>
  <si>
    <t>disavanzo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</si>
</sst>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;\-#,##0.00\ ;&quot; -&quot;#\ ;@\ "/>
    <numFmt numFmtId="165" formatCode="_-* #,##0.00_-;\-* #,##0.00_-;_-* \-??_-;_-@_-"/>
    <numFmt numFmtId="166" formatCode="_-* #,##0_-;\-* #,##0_-;_-* \-??_-;_-@_-"/>
  </numFmts>
  <fonts count="9" x14ac:knownFonts="1"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  <charset val="1"/>
    </font>
    <font>
      <sz val="8"/>
      <name val="Calibri Light"/>
      <family val="2"/>
      <charset val="1"/>
    </font>
    <font>
      <b/>
      <sz val="8"/>
      <name val="Calibri Light"/>
      <family val="2"/>
      <charset val="1"/>
    </font>
    <font>
      <sz val="10"/>
      <name val="Calibri Light"/>
      <family val="2"/>
      <charset val="1"/>
    </font>
    <font>
      <sz val="10"/>
      <name val="Arial"/>
      <family val="2"/>
    </font>
    <font>
      <b/>
      <sz val="8"/>
      <name val="Calibri Light"/>
      <family val="2"/>
    </font>
    <font>
      <b/>
      <sz val="1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164" fontId="1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vertical="top" wrapText="1"/>
    </xf>
    <xf numFmtId="165" fontId="4" fillId="0" borderId="1" xfId="2" applyFont="1" applyBorder="1" applyAlignment="1">
      <alignment vertical="top" wrapText="1"/>
    </xf>
    <xf numFmtId="165" fontId="4" fillId="0" borderId="2" xfId="2" applyFont="1" applyBorder="1" applyAlignment="1">
      <alignment vertical="top" wrapText="1"/>
    </xf>
    <xf numFmtId="165" fontId="4" fillId="0" borderId="3" xfId="2" applyFont="1" applyBorder="1" applyAlignment="1">
      <alignment vertical="top" wrapText="1"/>
    </xf>
    <xf numFmtId="165" fontId="4" fillId="0" borderId="4" xfId="2" applyFont="1" applyBorder="1" applyAlignment="1">
      <alignment vertical="top" wrapText="1"/>
    </xf>
    <xf numFmtId="165" fontId="4" fillId="0" borderId="5" xfId="2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165" fontId="3" fillId="0" borderId="7" xfId="2" applyFont="1" applyBorder="1" applyAlignment="1">
      <alignment vertical="top" wrapText="1"/>
    </xf>
    <xf numFmtId="165" fontId="3" fillId="0" borderId="8" xfId="2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165" fontId="3" fillId="0" borderId="9" xfId="2" applyFont="1" applyBorder="1" applyAlignment="1">
      <alignment vertical="top" wrapText="1"/>
    </xf>
    <xf numFmtId="0" fontId="4" fillId="0" borderId="0" xfId="1" applyFont="1" applyAlignment="1">
      <alignment vertical="top"/>
    </xf>
    <xf numFmtId="165" fontId="3" fillId="0" borderId="0" xfId="2" applyFont="1" applyAlignment="1">
      <alignment vertical="top" wrapText="1"/>
    </xf>
    <xf numFmtId="165" fontId="3" fillId="0" borderId="6" xfId="2" applyFont="1" applyBorder="1" applyAlignment="1">
      <alignment vertical="top" wrapText="1"/>
    </xf>
    <xf numFmtId="165" fontId="3" fillId="0" borderId="1" xfId="2" applyFont="1" applyBorder="1" applyAlignment="1">
      <alignment vertical="top" wrapText="1"/>
    </xf>
    <xf numFmtId="165" fontId="3" fillId="0" borderId="2" xfId="2" applyFont="1" applyBorder="1" applyAlignment="1">
      <alignment vertical="top" wrapText="1"/>
    </xf>
    <xf numFmtId="165" fontId="3" fillId="0" borderId="5" xfId="2" applyFont="1" applyBorder="1" applyAlignment="1">
      <alignment vertical="top" wrapText="1"/>
    </xf>
    <xf numFmtId="165" fontId="3" fillId="0" borderId="3" xfId="2" applyFont="1" applyBorder="1" applyAlignment="1">
      <alignment vertical="top" wrapText="1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166" fontId="4" fillId="0" borderId="11" xfId="2" applyNumberFormat="1" applyFont="1" applyBorder="1" applyAlignment="1">
      <alignment horizontal="center" vertical="top" wrapText="1"/>
    </xf>
    <xf numFmtId="166" fontId="4" fillId="0" borderId="10" xfId="2" applyNumberFormat="1" applyFont="1" applyBorder="1" applyAlignment="1">
      <alignment horizontal="center" vertical="top" wrapText="1"/>
    </xf>
    <xf numFmtId="165" fontId="7" fillId="0" borderId="7" xfId="2" applyFont="1" applyBorder="1" applyAlignment="1">
      <alignment vertical="top" wrapText="1"/>
    </xf>
    <xf numFmtId="165" fontId="7" fillId="0" borderId="8" xfId="2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165" fontId="4" fillId="0" borderId="12" xfId="2" applyFont="1" applyBorder="1" applyAlignment="1">
      <alignment vertical="top" wrapText="1"/>
    </xf>
    <xf numFmtId="165" fontId="4" fillId="0" borderId="13" xfId="2" applyFont="1" applyBorder="1" applyAlignment="1">
      <alignment vertical="top" wrapText="1"/>
    </xf>
    <xf numFmtId="165" fontId="3" fillId="0" borderId="14" xfId="2" applyFont="1" applyBorder="1" applyAlignment="1">
      <alignment vertical="top" wrapText="1"/>
    </xf>
    <xf numFmtId="165" fontId="3" fillId="0" borderId="15" xfId="2" applyFont="1" applyBorder="1" applyAlignment="1">
      <alignment vertical="top" wrapText="1"/>
    </xf>
    <xf numFmtId="165" fontId="7" fillId="0" borderId="15" xfId="2" applyFont="1" applyBorder="1" applyAlignment="1">
      <alignment vertical="top" wrapText="1"/>
    </xf>
    <xf numFmtId="165" fontId="7" fillId="0" borderId="16" xfId="2" applyFont="1" applyBorder="1" applyAlignment="1">
      <alignment vertical="top" wrapText="1"/>
    </xf>
    <xf numFmtId="0" fontId="7" fillId="0" borderId="0" xfId="1" applyFont="1" applyAlignment="1">
      <alignment vertical="top"/>
    </xf>
    <xf numFmtId="165" fontId="4" fillId="0" borderId="17" xfId="2" applyFont="1" applyBorder="1" applyAlignment="1">
      <alignment vertical="top" wrapText="1"/>
    </xf>
    <xf numFmtId="165" fontId="4" fillId="0" borderId="18" xfId="2" applyFont="1" applyBorder="1" applyAlignment="1">
      <alignment vertical="top" wrapText="1"/>
    </xf>
    <xf numFmtId="165" fontId="4" fillId="0" borderId="19" xfId="2" applyFont="1" applyBorder="1" applyAlignment="1">
      <alignment vertical="top" wrapText="1"/>
    </xf>
    <xf numFmtId="165" fontId="7" fillId="0" borderId="6" xfId="2" applyFont="1" applyBorder="1" applyAlignment="1">
      <alignment vertical="top" wrapText="1"/>
    </xf>
    <xf numFmtId="165" fontId="7" fillId="0" borderId="0" xfId="2" applyFont="1" applyAlignment="1">
      <alignment vertical="top" wrapText="1"/>
    </xf>
    <xf numFmtId="165" fontId="7" fillId="0" borderId="10" xfId="2" applyFont="1" applyBorder="1" applyAlignment="1">
      <alignment vertical="top" wrapText="1"/>
    </xf>
    <xf numFmtId="0" fontId="8" fillId="0" borderId="0" xfId="1" applyFont="1" applyAlignment="1">
      <alignment vertical="top"/>
    </xf>
    <xf numFmtId="165" fontId="4" fillId="0" borderId="1" xfId="2" applyFont="1" applyBorder="1" applyAlignment="1">
      <alignment horizontal="center" vertical="center" wrapText="1"/>
    </xf>
    <xf numFmtId="165" fontId="4" fillId="0" borderId="27" xfId="2" applyFont="1" applyBorder="1" applyAlignment="1">
      <alignment vertical="top" wrapText="1"/>
    </xf>
    <xf numFmtId="165" fontId="3" fillId="0" borderId="27" xfId="2" applyFont="1" applyBorder="1" applyAlignment="1">
      <alignment vertical="top" wrapText="1"/>
    </xf>
    <xf numFmtId="165" fontId="3" fillId="0" borderId="28" xfId="2" applyFont="1" applyBorder="1" applyAlignment="1">
      <alignment vertical="top" wrapText="1"/>
    </xf>
    <xf numFmtId="165" fontId="3" fillId="0" borderId="29" xfId="2" applyFont="1" applyBorder="1" applyAlignment="1">
      <alignment vertical="top" wrapText="1"/>
    </xf>
    <xf numFmtId="165" fontId="3" fillId="0" borderId="30" xfId="2" applyFont="1" applyBorder="1" applyAlignment="1">
      <alignment vertical="top" wrapText="1"/>
    </xf>
    <xf numFmtId="165" fontId="7" fillId="0" borderId="29" xfId="2" applyFont="1" applyBorder="1" applyAlignment="1">
      <alignment vertical="top" wrapText="1"/>
    </xf>
    <xf numFmtId="165" fontId="7" fillId="0" borderId="30" xfId="2" applyFont="1" applyBorder="1" applyAlignment="1">
      <alignment vertical="top" wrapText="1"/>
    </xf>
    <xf numFmtId="165" fontId="4" fillId="0" borderId="31" xfId="2" applyFont="1" applyBorder="1" applyAlignment="1">
      <alignment vertical="top" wrapText="1"/>
    </xf>
    <xf numFmtId="165" fontId="4" fillId="0" borderId="32" xfId="2" applyFont="1" applyBorder="1" applyAlignment="1">
      <alignment vertical="top" wrapText="1"/>
    </xf>
    <xf numFmtId="165" fontId="4" fillId="0" borderId="33" xfId="2" applyFont="1" applyBorder="1" applyAlignment="1">
      <alignment vertical="top" wrapText="1"/>
    </xf>
    <xf numFmtId="165" fontId="4" fillId="0" borderId="11" xfId="2" applyFont="1" applyBorder="1" applyAlignment="1">
      <alignment horizontal="center" vertical="center" wrapText="1"/>
    </xf>
    <xf numFmtId="165" fontId="3" fillId="0" borderId="34" xfId="2" applyFont="1" applyBorder="1" applyAlignment="1">
      <alignment vertical="top" wrapText="1"/>
    </xf>
    <xf numFmtId="165" fontId="4" fillId="0" borderId="11" xfId="2" applyFont="1" applyBorder="1" applyAlignment="1">
      <alignment vertical="top" wrapText="1"/>
    </xf>
    <xf numFmtId="165" fontId="4" fillId="0" borderId="35" xfId="2" applyFont="1" applyBorder="1" applyAlignment="1">
      <alignment vertical="top" wrapText="1"/>
    </xf>
    <xf numFmtId="165" fontId="3" fillId="0" borderId="36" xfId="2" applyFont="1" applyBorder="1" applyAlignment="1">
      <alignment vertical="top" wrapText="1"/>
    </xf>
    <xf numFmtId="165" fontId="3" fillId="0" borderId="37" xfId="2" applyFont="1" applyBorder="1" applyAlignment="1">
      <alignment vertical="top" wrapText="1"/>
    </xf>
    <xf numFmtId="165" fontId="4" fillId="0" borderId="39" xfId="2" applyFont="1" applyBorder="1" applyAlignment="1">
      <alignment vertical="top" wrapText="1"/>
    </xf>
    <xf numFmtId="0" fontId="3" fillId="2" borderId="6" xfId="1" applyFont="1" applyFill="1" applyBorder="1" applyAlignment="1">
      <alignment vertical="top" wrapText="1"/>
    </xf>
    <xf numFmtId="0" fontId="3" fillId="2" borderId="7" xfId="1" applyFont="1" applyFill="1" applyBorder="1" applyAlignment="1">
      <alignment vertical="top" wrapText="1"/>
    </xf>
    <xf numFmtId="165" fontId="3" fillId="2" borderId="7" xfId="2" applyFont="1" applyFill="1" applyBorder="1" applyAlignment="1">
      <alignment vertical="top" wrapText="1"/>
    </xf>
    <xf numFmtId="165" fontId="3" fillId="2" borderId="8" xfId="2" applyFont="1" applyFill="1" applyBorder="1" applyAlignment="1">
      <alignment vertical="top" wrapText="1"/>
    </xf>
    <xf numFmtId="0" fontId="3" fillId="2" borderId="0" xfId="1" applyFont="1" applyFill="1" applyAlignment="1">
      <alignment vertical="top"/>
    </xf>
    <xf numFmtId="165" fontId="4" fillId="0" borderId="2" xfId="2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center" wrapText="1"/>
    </xf>
    <xf numFmtId="166" fontId="4" fillId="0" borderId="2" xfId="2" applyNumberFormat="1" applyFont="1" applyBorder="1" applyAlignment="1">
      <alignment horizontal="left" vertical="top" wrapText="1"/>
    </xf>
    <xf numFmtId="166" fontId="4" fillId="0" borderId="3" xfId="2" applyNumberFormat="1" applyFont="1" applyBorder="1" applyAlignment="1">
      <alignment horizontal="left" vertical="top" wrapText="1"/>
    </xf>
    <xf numFmtId="165" fontId="4" fillId="0" borderId="3" xfId="2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top" wrapText="1"/>
    </xf>
    <xf numFmtId="165" fontId="4" fillId="0" borderId="5" xfId="2" applyFont="1" applyBorder="1" applyAlignment="1">
      <alignment horizontal="center" vertical="top" wrapText="1"/>
    </xf>
    <xf numFmtId="165" fontId="4" fillId="0" borderId="1" xfId="2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166" fontId="4" fillId="0" borderId="2" xfId="2" applyNumberFormat="1" applyFont="1" applyBorder="1" applyAlignment="1">
      <alignment horizontal="center" vertical="center" wrapText="1"/>
    </xf>
    <xf numFmtId="165" fontId="4" fillId="0" borderId="11" xfId="2" applyFont="1" applyBorder="1" applyAlignment="1">
      <alignment horizontal="center" vertical="top" wrapText="1"/>
    </xf>
    <xf numFmtId="0" fontId="3" fillId="0" borderId="8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/>
    </xf>
    <xf numFmtId="166" fontId="4" fillId="0" borderId="1" xfId="2" applyNumberFormat="1" applyFont="1" applyBorder="1" applyAlignment="1">
      <alignment horizontal="center" vertical="center" wrapText="1"/>
    </xf>
    <xf numFmtId="165" fontId="4" fillId="0" borderId="22" xfId="2" applyFont="1" applyBorder="1" applyAlignment="1">
      <alignment horizontal="center" vertical="top" wrapText="1"/>
    </xf>
    <xf numFmtId="165" fontId="4" fillId="0" borderId="23" xfId="2" applyFont="1" applyBorder="1" applyAlignment="1">
      <alignment horizontal="center" vertical="top" wrapText="1"/>
    </xf>
    <xf numFmtId="165" fontId="4" fillId="0" borderId="24" xfId="2" applyFont="1" applyBorder="1" applyAlignment="1">
      <alignment horizontal="center" vertical="top" wrapText="1"/>
    </xf>
    <xf numFmtId="165" fontId="4" fillId="0" borderId="25" xfId="2" applyFont="1" applyBorder="1" applyAlignment="1">
      <alignment horizontal="center" vertical="top" wrapText="1"/>
    </xf>
    <xf numFmtId="165" fontId="4" fillId="0" borderId="26" xfId="2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4" fillId="0" borderId="20" xfId="1" applyFont="1" applyBorder="1" applyAlignment="1">
      <alignment horizontal="center" vertical="top" wrapText="1"/>
    </xf>
    <xf numFmtId="0" fontId="4" fillId="0" borderId="21" xfId="1" applyFont="1" applyBorder="1" applyAlignment="1">
      <alignment horizontal="center" vertical="top" wrapText="1"/>
    </xf>
    <xf numFmtId="165" fontId="4" fillId="0" borderId="2" xfId="2" applyFont="1" applyBorder="1" applyAlignment="1">
      <alignment horizontal="center" vertical="center" wrapText="1"/>
    </xf>
    <xf numFmtId="165" fontId="4" fillId="2" borderId="3" xfId="2" applyFont="1" applyFill="1" applyBorder="1" applyAlignment="1">
      <alignment vertical="top" wrapText="1"/>
    </xf>
    <xf numFmtId="165" fontId="4" fillId="2" borderId="17" xfId="2" applyFont="1" applyFill="1" applyBorder="1" applyAlignment="1">
      <alignment vertical="top" wrapText="1"/>
    </xf>
    <xf numFmtId="165" fontId="4" fillId="2" borderId="18" xfId="2" applyFont="1" applyFill="1" applyBorder="1" applyAlignment="1">
      <alignment vertical="top" wrapText="1"/>
    </xf>
    <xf numFmtId="165" fontId="4" fillId="2" borderId="19" xfId="2" applyFont="1" applyFill="1" applyBorder="1" applyAlignment="1">
      <alignment vertical="top" wrapText="1"/>
    </xf>
    <xf numFmtId="165" fontId="3" fillId="2" borderId="16" xfId="2" applyFont="1" applyFill="1" applyBorder="1" applyAlignment="1">
      <alignment vertical="top" wrapText="1"/>
    </xf>
    <xf numFmtId="165" fontId="3" fillId="2" borderId="6" xfId="2" applyFont="1" applyFill="1" applyBorder="1" applyAlignment="1">
      <alignment vertical="top" wrapText="1"/>
    </xf>
    <xf numFmtId="165" fontId="3" fillId="2" borderId="38" xfId="2" applyFont="1" applyFill="1" applyBorder="1" applyAlignment="1">
      <alignment vertical="top" wrapText="1"/>
    </xf>
    <xf numFmtId="165" fontId="4" fillId="2" borderId="13" xfId="2" applyFont="1" applyFill="1" applyBorder="1" applyAlignment="1">
      <alignment vertical="top" wrapText="1"/>
    </xf>
    <xf numFmtId="165" fontId="4" fillId="2" borderId="2" xfId="2" applyFont="1" applyFill="1" applyBorder="1" applyAlignment="1">
      <alignment vertical="top" wrapText="1"/>
    </xf>
    <xf numFmtId="165" fontId="4" fillId="2" borderId="1" xfId="2" applyFont="1" applyFill="1" applyBorder="1" applyAlignment="1">
      <alignment vertical="top" wrapText="1"/>
    </xf>
    <xf numFmtId="165" fontId="4" fillId="2" borderId="40" xfId="2" applyFont="1" applyFill="1" applyBorder="1" applyAlignment="1">
      <alignment vertical="top" wrapText="1"/>
    </xf>
    <xf numFmtId="165" fontId="4" fillId="2" borderId="33" xfId="2" applyFont="1" applyFill="1" applyBorder="1" applyAlignment="1">
      <alignment vertical="top" wrapText="1"/>
    </xf>
  </cellXfs>
  <cellStyles count="5">
    <cellStyle name="Excel Built-in Normal" xfId="1" xr:uid="{00000000-0005-0000-0000-000000000000}"/>
    <cellStyle name="Migliaia" xfId="2" builtinId="3"/>
    <cellStyle name="Migliaia 2" xfId="3" xr:uid="{00000000-0005-0000-0000-000002000000}"/>
    <cellStyle name="Normale" xfId="0" builtinId="0"/>
    <cellStyle name="Valore tabella pivot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7620</xdr:rowOff>
    </xdr:from>
    <xdr:to>
      <xdr:col>0</xdr:col>
      <xdr:colOff>548640</xdr:colOff>
      <xdr:row>4</xdr:row>
      <xdr:rowOff>15240</xdr:rowOff>
    </xdr:to>
    <xdr:pic>
      <xdr:nvPicPr>
        <xdr:cNvPr id="1027" name="Immagine 1">
          <a:extLst>
            <a:ext uri="{FF2B5EF4-FFF2-40B4-BE49-F238E27FC236}">
              <a16:creationId xmlns:a16="http://schemas.microsoft.com/office/drawing/2014/main" id="{26BFAE0E-2569-BE5B-D880-E455D5E8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"/>
          <a:ext cx="480060" cy="525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521970</xdr:colOff>
      <xdr:row>0</xdr:row>
      <xdr:rowOff>47625</xdr:rowOff>
    </xdr:from>
    <xdr:to>
      <xdr:col>4</xdr:col>
      <xdr:colOff>76192</xdr:colOff>
      <xdr:row>4</xdr:row>
      <xdr:rowOff>118182</xdr:rowOff>
    </xdr:to>
    <xdr:sp macro="" textlink="" fLocksText="0">
      <xdr:nvSpPr>
        <xdr:cNvPr id="1026" name="CasellaDiTesto 2">
          <a:extLst>
            <a:ext uri="{FF2B5EF4-FFF2-40B4-BE49-F238E27FC236}">
              <a16:creationId xmlns:a16="http://schemas.microsoft.com/office/drawing/2014/main" id="{53DE85E9-EA61-8E00-A93C-BAC4E967BB4D}"/>
            </a:ext>
          </a:extLst>
        </xdr:cNvPr>
        <xdr:cNvSpPr>
          <a:spLocks noChangeArrowheads="1"/>
        </xdr:cNvSpPr>
      </xdr:nvSpPr>
      <xdr:spPr bwMode="auto">
        <a:xfrm>
          <a:off x="514350" y="47625"/>
          <a:ext cx="3705225" cy="657225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ENTI IN CONTABILITA' FINANZIARIA SOGGETTI AL DLGS 118/2011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Regioni, Province autonome, enti regionali e enti locali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Prospetto di cui all'articolo 8, comma 1, del Decreto Legge 24 aprile 2014, n. 66</a:t>
          </a: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Regione Puglia -  Bilancio Previsione - Spesa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Dati previsionali anno 2024</a:t>
          </a: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1</xdr:col>
      <xdr:colOff>266700</xdr:colOff>
      <xdr:row>4</xdr:row>
      <xdr:rowOff>0</xdr:rowOff>
    </xdr:to>
    <xdr:pic>
      <xdr:nvPicPr>
        <xdr:cNvPr id="2051" name="Immagine 1">
          <a:extLst>
            <a:ext uri="{FF2B5EF4-FFF2-40B4-BE49-F238E27FC236}">
              <a16:creationId xmlns:a16="http://schemas.microsoft.com/office/drawing/2014/main" id="{71AAB3B2-4FB5-CE21-044F-C16C250C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480060" cy="518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321945</xdr:colOff>
      <xdr:row>0</xdr:row>
      <xdr:rowOff>20955</xdr:rowOff>
    </xdr:from>
    <xdr:to>
      <xdr:col>4</xdr:col>
      <xdr:colOff>321945</xdr:colOff>
      <xdr:row>4</xdr:row>
      <xdr:rowOff>20955</xdr:rowOff>
    </xdr:to>
    <xdr:sp macro="" textlink="" fLocksText="0">
      <xdr:nvSpPr>
        <xdr:cNvPr id="2050" name="CasellaDiTesto 2">
          <a:extLst>
            <a:ext uri="{FF2B5EF4-FFF2-40B4-BE49-F238E27FC236}">
              <a16:creationId xmlns:a16="http://schemas.microsoft.com/office/drawing/2014/main" id="{10656BA3-5A9A-74B8-1D2A-D227E41C2FFF}"/>
            </a:ext>
          </a:extLst>
        </xdr:cNvPr>
        <xdr:cNvSpPr>
          <a:spLocks noChangeArrowheads="1"/>
        </xdr:cNvSpPr>
      </xdr:nvSpPr>
      <xdr:spPr bwMode="auto">
        <a:xfrm>
          <a:off x="552450" y="28575"/>
          <a:ext cx="3476625" cy="5715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ENTI IN CONTABILITA' FINANZIARIA SOGGETTI AL DLGS 118/2011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Regioni, Province autonome, enti regionali e enti locali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Prospetto di cui all'articolo 8, comma 1, del Decreto Legge 24 aprile 2014, n. 66</a:t>
          </a: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Regione Puglia -  Bilancio Previsione - Spesa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Dati previsionali anno 2025</a:t>
          </a: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1</xdr:col>
      <xdr:colOff>259080</xdr:colOff>
      <xdr:row>3</xdr:row>
      <xdr:rowOff>60960</xdr:rowOff>
    </xdr:to>
    <xdr:pic>
      <xdr:nvPicPr>
        <xdr:cNvPr id="3075" name="Immagine 1">
          <a:extLst>
            <a:ext uri="{FF2B5EF4-FFF2-40B4-BE49-F238E27FC236}">
              <a16:creationId xmlns:a16="http://schemas.microsoft.com/office/drawing/2014/main" id="{B18B18DC-573A-D808-27EA-2321BA2F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472440" cy="586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312420</xdr:colOff>
      <xdr:row>0</xdr:row>
      <xdr:rowOff>19050</xdr:rowOff>
    </xdr:from>
    <xdr:to>
      <xdr:col>3</xdr:col>
      <xdr:colOff>28581</xdr:colOff>
      <xdr:row>3</xdr:row>
      <xdr:rowOff>150517</xdr:rowOff>
    </xdr:to>
    <xdr:sp macro="" textlink="" fLocksText="0">
      <xdr:nvSpPr>
        <xdr:cNvPr id="3074" name="CasellaDiTesto 2">
          <a:extLst>
            <a:ext uri="{FF2B5EF4-FFF2-40B4-BE49-F238E27FC236}">
              <a16:creationId xmlns:a16="http://schemas.microsoft.com/office/drawing/2014/main" id="{CB6098EE-03D7-A90A-A5C4-F76E9E07FD70}"/>
            </a:ext>
          </a:extLst>
        </xdr:cNvPr>
        <xdr:cNvSpPr>
          <a:spLocks noChangeArrowheads="1"/>
        </xdr:cNvSpPr>
      </xdr:nvSpPr>
      <xdr:spPr bwMode="auto">
        <a:xfrm>
          <a:off x="542925" y="19050"/>
          <a:ext cx="2314575" cy="6096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ENTI IN CONTABILITA' FINANZIARIA SOGGETTI AL DLGS 118/2011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Regioni, Province autonome, enti regionali e enti locali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Prospetto di cui all'articolo 8, comma 1, del Decreto Legge 24 aprile 2014, n. 66</a:t>
          </a: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Regione Puglia -  Bilancio Previsione - Spesa</a:t>
          </a:r>
        </a:p>
        <a:p>
          <a:pPr algn="l" rtl="0"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Dati previsionali anno 2026</a:t>
          </a: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N260"/>
  <sheetViews>
    <sheetView showGridLines="0" tabSelected="1" topLeftCell="B166" zoomScaleNormal="100" workbookViewId="0">
      <selection activeCell="L259" sqref="F259:L260"/>
    </sheetView>
  </sheetViews>
  <sheetFormatPr defaultColWidth="9.109375" defaultRowHeight="10.199999999999999" x14ac:dyDescent="0.25"/>
  <cols>
    <col min="1" max="1" width="9.109375" style="1"/>
    <col min="2" max="2" width="25.6640625" style="1" customWidth="1"/>
    <col min="3" max="3" width="16.33203125" style="1" customWidth="1"/>
    <col min="4" max="4" width="11" style="1" customWidth="1"/>
    <col min="5" max="5" width="16.44140625" style="1" customWidth="1"/>
    <col min="6" max="6" width="16.33203125" style="1" customWidth="1"/>
    <col min="7" max="7" width="8.88671875" style="1" customWidth="1"/>
    <col min="8" max="8" width="16.44140625" style="1" customWidth="1"/>
    <col min="9" max="9" width="15.33203125" style="1" customWidth="1"/>
    <col min="10" max="10" width="17.44140625" style="1" customWidth="1"/>
    <col min="11" max="11" width="16.33203125" style="1" customWidth="1"/>
    <col min="12" max="12" width="15" style="1" customWidth="1"/>
    <col min="13" max="13" width="8.88671875" style="1" customWidth="1"/>
    <col min="14" max="14" width="16.6640625" style="1" customWidth="1"/>
    <col min="15" max="16384" width="9.109375" style="1"/>
  </cols>
  <sheetData>
    <row r="6" spans="1:14" s="2" customFormat="1" ht="11.25" customHeight="1" x14ac:dyDescent="0.25">
      <c r="A6" s="69" t="s">
        <v>0</v>
      </c>
      <c r="B6" s="69"/>
      <c r="C6" s="70">
        <v>1</v>
      </c>
      <c r="D6" s="70"/>
      <c r="E6" s="70"/>
      <c r="F6" s="71">
        <v>3</v>
      </c>
      <c r="G6" s="71"/>
      <c r="H6" s="71"/>
      <c r="I6" s="70">
        <v>4</v>
      </c>
      <c r="J6" s="70"/>
      <c r="K6" s="70"/>
      <c r="L6" s="70">
        <v>5</v>
      </c>
      <c r="M6" s="70"/>
      <c r="N6" s="70"/>
    </row>
    <row r="7" spans="1:14" s="3" customFormat="1" ht="11.25" customHeight="1" x14ac:dyDescent="0.25">
      <c r="A7" s="69"/>
      <c r="B7" s="69"/>
      <c r="C7" s="68" t="s">
        <v>1</v>
      </c>
      <c r="D7" s="68"/>
      <c r="E7" s="68"/>
      <c r="F7" s="72" t="s">
        <v>2</v>
      </c>
      <c r="G7" s="72"/>
      <c r="H7" s="72"/>
      <c r="I7" s="68" t="s">
        <v>3</v>
      </c>
      <c r="J7" s="68"/>
      <c r="K7" s="68"/>
      <c r="L7" s="68" t="s">
        <v>4</v>
      </c>
      <c r="M7" s="68"/>
      <c r="N7" s="68"/>
    </row>
    <row r="8" spans="1:14" s="4" customFormat="1" ht="11.25" customHeight="1" x14ac:dyDescent="0.25">
      <c r="A8" s="69"/>
      <c r="B8" s="69"/>
      <c r="C8" s="68" t="s">
        <v>5</v>
      </c>
      <c r="D8" s="68"/>
      <c r="E8" s="68" t="s">
        <v>6</v>
      </c>
      <c r="F8" s="76" t="s">
        <v>5</v>
      </c>
      <c r="G8" s="76"/>
      <c r="H8" s="77" t="s">
        <v>6</v>
      </c>
      <c r="I8" s="68" t="s">
        <v>5</v>
      </c>
      <c r="J8" s="68"/>
      <c r="K8" s="68" t="s">
        <v>6</v>
      </c>
      <c r="L8" s="68" t="s">
        <v>5</v>
      </c>
      <c r="M8" s="68"/>
      <c r="N8" s="68" t="s">
        <v>6</v>
      </c>
    </row>
    <row r="9" spans="1:14" s="4" customFormat="1" x14ac:dyDescent="0.25">
      <c r="A9" s="69"/>
      <c r="B9" s="69"/>
      <c r="C9" s="5"/>
      <c r="D9" s="6" t="s">
        <v>7</v>
      </c>
      <c r="E9" s="68"/>
      <c r="F9" s="7"/>
      <c r="G9" s="6" t="s">
        <v>7</v>
      </c>
      <c r="H9" s="77"/>
      <c r="I9" s="5"/>
      <c r="J9" s="6" t="s">
        <v>7</v>
      </c>
      <c r="K9" s="68"/>
      <c r="L9" s="8"/>
      <c r="M9" s="6" t="s">
        <v>7</v>
      </c>
      <c r="N9" s="68"/>
    </row>
    <row r="10" spans="1:14" s="4" customFormat="1" ht="11.25" customHeight="1" x14ac:dyDescent="0.25">
      <c r="A10" s="73" t="s">
        <v>8</v>
      </c>
      <c r="B10" s="73"/>
      <c r="C10" s="7"/>
      <c r="D10" s="6"/>
      <c r="E10" s="9"/>
      <c r="F10" s="7"/>
      <c r="G10" s="6"/>
      <c r="H10" s="7"/>
      <c r="I10" s="5"/>
      <c r="J10" s="6"/>
      <c r="K10" s="9"/>
      <c r="L10" s="5"/>
      <c r="M10" s="6"/>
      <c r="N10" s="9"/>
    </row>
    <row r="11" spans="1:14" s="4" customFormat="1" x14ac:dyDescent="0.25">
      <c r="A11" s="10" t="s">
        <v>9</v>
      </c>
      <c r="B11" s="11" t="s">
        <v>10</v>
      </c>
      <c r="C11" s="12">
        <v>113680316.36000006</v>
      </c>
      <c r="D11" s="13">
        <v>0</v>
      </c>
      <c r="E11" s="12">
        <v>167423821.14000005</v>
      </c>
      <c r="F11" s="12"/>
      <c r="G11" s="13"/>
      <c r="H11" s="12"/>
      <c r="I11" s="12">
        <v>3874839.1399999992</v>
      </c>
      <c r="J11" s="13">
        <v>0</v>
      </c>
      <c r="K11" s="12">
        <v>7175389.5499999998</v>
      </c>
      <c r="L11" s="12">
        <v>2560960.2400000002</v>
      </c>
      <c r="M11" s="13">
        <v>0</v>
      </c>
      <c r="N11" s="12">
        <v>5077369.47</v>
      </c>
    </row>
    <row r="12" spans="1:14" s="4" customFormat="1" x14ac:dyDescent="0.25">
      <c r="A12" s="10" t="s">
        <v>11</v>
      </c>
      <c r="B12" s="11" t="s">
        <v>12</v>
      </c>
      <c r="C12" s="12">
        <v>8363253.3200000003</v>
      </c>
      <c r="D12" s="13">
        <v>0</v>
      </c>
      <c r="E12" s="12">
        <v>11384271.439999998</v>
      </c>
      <c r="F12" s="12"/>
      <c r="G12" s="13"/>
      <c r="H12" s="12"/>
      <c r="I12" s="12">
        <v>209578.34999999998</v>
      </c>
      <c r="J12" s="13">
        <v>0</v>
      </c>
      <c r="K12" s="12">
        <v>521489.69</v>
      </c>
      <c r="L12" s="12">
        <v>205844.02000000002</v>
      </c>
      <c r="M12" s="13">
        <v>0</v>
      </c>
      <c r="N12" s="12">
        <v>484698.56</v>
      </c>
    </row>
    <row r="13" spans="1:14" s="4" customFormat="1" x14ac:dyDescent="0.25">
      <c r="A13" s="10" t="s">
        <v>13</v>
      </c>
      <c r="B13" s="11" t="s">
        <v>14</v>
      </c>
      <c r="C13" s="12">
        <v>111637663.61000001</v>
      </c>
      <c r="D13" s="13">
        <v>0</v>
      </c>
      <c r="E13" s="12">
        <v>177478898.57000002</v>
      </c>
      <c r="F13" s="12">
        <v>104000</v>
      </c>
      <c r="G13" s="13">
        <v>0</v>
      </c>
      <c r="H13" s="12">
        <v>404000</v>
      </c>
      <c r="I13" s="12">
        <v>0</v>
      </c>
      <c r="J13" s="13">
        <v>0</v>
      </c>
      <c r="K13" s="12">
        <v>0</v>
      </c>
      <c r="L13" s="12">
        <v>2643950.83</v>
      </c>
      <c r="M13" s="13">
        <v>0</v>
      </c>
      <c r="N13" s="12">
        <v>4110819.62</v>
      </c>
    </row>
    <row r="14" spans="1:14" s="4" customFormat="1" x14ac:dyDescent="0.25">
      <c r="A14" s="10" t="s">
        <v>15</v>
      </c>
      <c r="B14" s="11" t="s">
        <v>16</v>
      </c>
      <c r="C14" s="12">
        <v>49458638.600000001</v>
      </c>
      <c r="D14" s="13">
        <v>0</v>
      </c>
      <c r="E14" s="12">
        <v>76097111.529999986</v>
      </c>
      <c r="F14" s="12">
        <v>280000</v>
      </c>
      <c r="G14" s="13">
        <v>0</v>
      </c>
      <c r="H14" s="12">
        <v>1042003.3</v>
      </c>
      <c r="I14" s="12">
        <v>71445950.189999998</v>
      </c>
      <c r="J14" s="13">
        <v>0</v>
      </c>
      <c r="K14" s="12">
        <v>142697585.15000001</v>
      </c>
      <c r="L14" s="12">
        <v>23890000</v>
      </c>
      <c r="M14" s="13">
        <v>0</v>
      </c>
      <c r="N14" s="12">
        <v>42303177.829999998</v>
      </c>
    </row>
    <row r="15" spans="1:14" s="4" customFormat="1" x14ac:dyDescent="0.25">
      <c r="A15" s="10" t="s">
        <v>17</v>
      </c>
      <c r="B15" s="11" t="s">
        <v>18</v>
      </c>
      <c r="C15" s="12">
        <v>1000660.4400000001</v>
      </c>
      <c r="D15" s="13">
        <v>0</v>
      </c>
      <c r="E15" s="12">
        <v>1661702.04</v>
      </c>
      <c r="F15" s="12"/>
      <c r="G15" s="13"/>
      <c r="H15" s="12"/>
      <c r="I15" s="12"/>
      <c r="J15" s="13"/>
      <c r="K15" s="12"/>
      <c r="L15" s="12"/>
      <c r="M15" s="13"/>
      <c r="N15" s="12"/>
    </row>
    <row r="16" spans="1:14" s="4" customFormat="1" x14ac:dyDescent="0.25">
      <c r="A16" s="10" t="s">
        <v>19</v>
      </c>
      <c r="B16" s="11" t="s">
        <v>20</v>
      </c>
      <c r="C16" s="12">
        <v>10000</v>
      </c>
      <c r="D16" s="13">
        <v>0</v>
      </c>
      <c r="E16" s="12">
        <v>10000</v>
      </c>
      <c r="F16" s="12"/>
      <c r="G16" s="13"/>
      <c r="H16" s="12"/>
      <c r="I16" s="12"/>
      <c r="J16" s="13"/>
      <c r="K16" s="12"/>
      <c r="L16" s="12"/>
      <c r="M16" s="13"/>
      <c r="N16" s="12"/>
    </row>
    <row r="17" spans="1:14" s="4" customFormat="1" x14ac:dyDescent="0.25">
      <c r="A17" s="10" t="s">
        <v>21</v>
      </c>
      <c r="B17" s="11" t="s">
        <v>22</v>
      </c>
      <c r="C17" s="12">
        <v>44668236.630000003</v>
      </c>
      <c r="D17" s="13">
        <v>0</v>
      </c>
      <c r="E17" s="12">
        <v>47237970.089999996</v>
      </c>
      <c r="F17" s="12"/>
      <c r="G17" s="13"/>
      <c r="H17" s="12"/>
      <c r="I17" s="12"/>
      <c r="J17" s="13"/>
      <c r="K17" s="12"/>
      <c r="L17" s="12"/>
      <c r="M17" s="13"/>
      <c r="N17" s="12"/>
    </row>
    <row r="18" spans="1:14" s="4" customFormat="1" x14ac:dyDescent="0.25">
      <c r="A18" s="10" t="s">
        <v>23</v>
      </c>
      <c r="B18" s="11" t="s">
        <v>24</v>
      </c>
      <c r="C18" s="12">
        <v>5405000</v>
      </c>
      <c r="D18" s="13">
        <v>0</v>
      </c>
      <c r="E18" s="12">
        <v>5864733.5199999996</v>
      </c>
      <c r="F18" s="12"/>
      <c r="G18" s="13"/>
      <c r="H18" s="12"/>
      <c r="I18" s="12"/>
      <c r="J18" s="13"/>
      <c r="K18" s="12"/>
      <c r="L18" s="12"/>
      <c r="M18" s="13"/>
      <c r="N18" s="12"/>
    </row>
    <row r="19" spans="1:14" s="30" customFormat="1" ht="11.25" customHeight="1" x14ac:dyDescent="0.25">
      <c r="A19" s="74" t="s">
        <v>25</v>
      </c>
      <c r="B19" s="74"/>
      <c r="C19" s="28">
        <f>SUM(C11:C18)</f>
        <v>334223768.9600001</v>
      </c>
      <c r="D19" s="29">
        <v>0</v>
      </c>
      <c r="E19" s="28">
        <f>SUM(E11:E18)</f>
        <v>487158508.33000004</v>
      </c>
      <c r="F19" s="28">
        <f>SUM(F11:F18)</f>
        <v>384000</v>
      </c>
      <c r="G19" s="29">
        <v>0</v>
      </c>
      <c r="H19" s="28">
        <f>SUM(H11:H18)</f>
        <v>1446003.3</v>
      </c>
      <c r="I19" s="28">
        <f>SUM(I11:I18)</f>
        <v>75530367.679999992</v>
      </c>
      <c r="J19" s="29">
        <v>0</v>
      </c>
      <c r="K19" s="28">
        <f>SUM(K11:K18)</f>
        <v>150394464.39000002</v>
      </c>
      <c r="L19" s="28">
        <f>SUM(L11:L18)</f>
        <v>29300755.09</v>
      </c>
      <c r="M19" s="29">
        <v>0</v>
      </c>
      <c r="N19" s="28">
        <f>SUM(N11:N18)</f>
        <v>51976065.479999997</v>
      </c>
    </row>
    <row r="20" spans="1:14" s="4" customFormat="1" ht="20.399999999999999" x14ac:dyDescent="0.25">
      <c r="A20" s="10" t="s">
        <v>26</v>
      </c>
      <c r="B20" s="11" t="s">
        <v>27</v>
      </c>
      <c r="C20" s="12">
        <v>27722230.98</v>
      </c>
      <c r="D20" s="13">
        <v>0</v>
      </c>
      <c r="E20" s="12">
        <v>41549145.829999991</v>
      </c>
      <c r="F20" s="12"/>
      <c r="G20" s="13"/>
      <c r="H20" s="12"/>
      <c r="I20" s="12">
        <v>0</v>
      </c>
      <c r="J20" s="13">
        <v>0</v>
      </c>
      <c r="K20" s="12">
        <v>21560</v>
      </c>
      <c r="L20" s="12">
        <v>2781400</v>
      </c>
      <c r="M20" s="13">
        <v>0</v>
      </c>
      <c r="N20" s="12">
        <v>2907143.8899999997</v>
      </c>
    </row>
    <row r="21" spans="1:14" s="4" customFormat="1" x14ac:dyDescent="0.25">
      <c r="A21" s="10" t="s">
        <v>28</v>
      </c>
      <c r="B21" s="11" t="s">
        <v>29</v>
      </c>
      <c r="C21" s="12">
        <v>1607500</v>
      </c>
      <c r="D21" s="13">
        <v>0</v>
      </c>
      <c r="E21" s="12">
        <v>3550586.0599999996</v>
      </c>
      <c r="F21" s="12">
        <v>160000</v>
      </c>
      <c r="G21" s="13">
        <v>0</v>
      </c>
      <c r="H21" s="12">
        <v>328000</v>
      </c>
      <c r="I21" s="12">
        <v>6360400</v>
      </c>
      <c r="J21" s="13">
        <v>0</v>
      </c>
      <c r="K21" s="12">
        <v>172838964.78999996</v>
      </c>
      <c r="L21" s="12">
        <v>22712560.52</v>
      </c>
      <c r="M21" s="13">
        <v>0</v>
      </c>
      <c r="N21" s="12">
        <v>159922405.09999996</v>
      </c>
    </row>
    <row r="22" spans="1:14" s="4" customFormat="1" x14ac:dyDescent="0.25">
      <c r="A22" s="10" t="s">
        <v>30</v>
      </c>
      <c r="B22" s="11" t="s">
        <v>31</v>
      </c>
      <c r="C22" s="12">
        <v>1500000</v>
      </c>
      <c r="D22" s="13">
        <v>0</v>
      </c>
      <c r="E22" s="12">
        <v>3321194.52</v>
      </c>
      <c r="F22" s="12"/>
      <c r="G22" s="13"/>
      <c r="H22" s="12"/>
      <c r="I22" s="12">
        <v>0</v>
      </c>
      <c r="J22" s="13">
        <v>0</v>
      </c>
      <c r="K22" s="12">
        <v>46176.62</v>
      </c>
      <c r="L22" s="12">
        <v>0</v>
      </c>
      <c r="M22" s="13">
        <v>0</v>
      </c>
      <c r="N22" s="12">
        <v>24295.06</v>
      </c>
    </row>
    <row r="23" spans="1:14" s="4" customFormat="1" x14ac:dyDescent="0.25">
      <c r="A23" s="10" t="s">
        <v>32</v>
      </c>
      <c r="B23" s="11" t="s">
        <v>33</v>
      </c>
      <c r="C23" s="12">
        <v>0</v>
      </c>
      <c r="D23" s="13">
        <v>0</v>
      </c>
      <c r="E23" s="12">
        <v>0</v>
      </c>
      <c r="F23" s="12"/>
      <c r="G23" s="13"/>
      <c r="H23" s="12"/>
      <c r="I23" s="12"/>
      <c r="J23" s="13"/>
      <c r="K23" s="12"/>
      <c r="L23" s="12"/>
      <c r="M23" s="13"/>
      <c r="N23" s="12"/>
    </row>
    <row r="24" spans="1:14" s="30" customFormat="1" ht="11.25" customHeight="1" x14ac:dyDescent="0.25">
      <c r="A24" s="74" t="s">
        <v>34</v>
      </c>
      <c r="B24" s="74"/>
      <c r="C24" s="28">
        <f>SUM(C20:C23)</f>
        <v>30829730.98</v>
      </c>
      <c r="D24" s="29">
        <v>0</v>
      </c>
      <c r="E24" s="28">
        <f>SUM(E20:E23)</f>
        <v>48420926.409999996</v>
      </c>
      <c r="F24" s="28">
        <f>SUM(F20:F23)</f>
        <v>160000</v>
      </c>
      <c r="G24" s="29">
        <v>0</v>
      </c>
      <c r="H24" s="28">
        <f>SUM(H20:H23)</f>
        <v>328000</v>
      </c>
      <c r="I24" s="28">
        <f>SUM(I20:I23)</f>
        <v>6360400</v>
      </c>
      <c r="J24" s="29">
        <v>0</v>
      </c>
      <c r="K24" s="28">
        <f>SUM(K20:K23)</f>
        <v>172906701.40999997</v>
      </c>
      <c r="L24" s="28">
        <f>SUM(L20:L23)</f>
        <v>25493960.52</v>
      </c>
      <c r="M24" s="29">
        <v>0</v>
      </c>
      <c r="N24" s="28">
        <f>SUM(N20:N23)</f>
        <v>162853844.04999995</v>
      </c>
    </row>
    <row r="25" spans="1:14" s="4" customFormat="1" x14ac:dyDescent="0.25">
      <c r="A25" s="10" t="s">
        <v>35</v>
      </c>
      <c r="B25" s="11" t="s">
        <v>36</v>
      </c>
      <c r="C25" s="12">
        <v>0</v>
      </c>
      <c r="D25" s="13">
        <v>0</v>
      </c>
      <c r="E25" s="12">
        <v>0</v>
      </c>
      <c r="F25" s="12"/>
      <c r="G25" s="13"/>
      <c r="H25" s="12"/>
      <c r="I25" s="12"/>
      <c r="J25" s="13"/>
      <c r="K25" s="12"/>
      <c r="L25" s="12">
        <v>150000</v>
      </c>
      <c r="M25" s="13">
        <v>0</v>
      </c>
      <c r="N25" s="12">
        <v>150000</v>
      </c>
    </row>
    <row r="26" spans="1:14" s="4" customFormat="1" x14ac:dyDescent="0.25">
      <c r="A26" s="10" t="s">
        <v>37</v>
      </c>
      <c r="B26" s="11" t="s">
        <v>38</v>
      </c>
      <c r="C26" s="12">
        <v>3000000</v>
      </c>
      <c r="D26" s="13">
        <v>0</v>
      </c>
      <c r="E26" s="12">
        <v>7678688.1299999999</v>
      </c>
      <c r="F26" s="12"/>
      <c r="G26" s="13"/>
      <c r="H26" s="12"/>
      <c r="I26" s="12"/>
      <c r="J26" s="13"/>
      <c r="K26" s="12"/>
      <c r="L26" s="12"/>
      <c r="M26" s="13"/>
      <c r="N26" s="12"/>
    </row>
    <row r="27" spans="1:14" s="4" customFormat="1" ht="20.399999999999999" x14ac:dyDescent="0.25">
      <c r="A27" s="10" t="s">
        <v>39</v>
      </c>
      <c r="B27" s="11" t="s">
        <v>40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4" customFormat="1" ht="20.399999999999999" x14ac:dyDescent="0.25">
      <c r="A28" s="10" t="s">
        <v>41</v>
      </c>
      <c r="B28" s="11" t="s">
        <v>42</v>
      </c>
      <c r="C28" s="12">
        <v>800000000</v>
      </c>
      <c r="D28" s="13">
        <v>0</v>
      </c>
      <c r="E28" s="12">
        <v>800000000</v>
      </c>
      <c r="F28" s="12"/>
      <c r="G28" s="13"/>
      <c r="H28" s="12"/>
      <c r="I28" s="12"/>
      <c r="J28" s="13"/>
      <c r="K28" s="12"/>
      <c r="L28" s="12"/>
      <c r="M28" s="13"/>
      <c r="N28" s="12"/>
    </row>
    <row r="29" spans="1:14" s="30" customFormat="1" ht="10.199999999999999" customHeight="1" x14ac:dyDescent="0.25">
      <c r="A29" s="75" t="s">
        <v>43</v>
      </c>
      <c r="B29" s="75"/>
      <c r="C29" s="28">
        <f>SUM(C25:C28)</f>
        <v>803000000</v>
      </c>
      <c r="D29" s="29">
        <v>0</v>
      </c>
      <c r="E29" s="28">
        <f>SUM(E25:E28)</f>
        <v>807678688.13</v>
      </c>
      <c r="F29" s="28">
        <f>SUM(F25:F28)</f>
        <v>0</v>
      </c>
      <c r="G29" s="29">
        <v>0</v>
      </c>
      <c r="H29" s="28">
        <f>SUM(H25:H28)</f>
        <v>0</v>
      </c>
      <c r="I29" s="28">
        <f>SUM(I25:I28)</f>
        <v>0</v>
      </c>
      <c r="J29" s="29">
        <v>0</v>
      </c>
      <c r="K29" s="28">
        <f>SUM(K25:K28)</f>
        <v>0</v>
      </c>
      <c r="L29" s="28">
        <f>SUM(L25:L28)</f>
        <v>150000</v>
      </c>
      <c r="M29" s="29">
        <v>0</v>
      </c>
      <c r="N29" s="28">
        <f>SUM(N25:N28)</f>
        <v>150000</v>
      </c>
    </row>
    <row r="30" spans="1:14" s="4" customFormat="1" ht="20.399999999999999" x14ac:dyDescent="0.25">
      <c r="A30" s="10" t="s">
        <v>44</v>
      </c>
      <c r="B30" s="11" t="s">
        <v>45</v>
      </c>
      <c r="C30" s="12">
        <v>14842314.23</v>
      </c>
      <c r="D30" s="13">
        <v>0</v>
      </c>
      <c r="E30" s="12">
        <v>22140071.77</v>
      </c>
      <c r="F30" s="12"/>
      <c r="G30" s="13"/>
      <c r="H30" s="12"/>
      <c r="I30" s="12"/>
      <c r="J30" s="13"/>
      <c r="K30" s="12"/>
      <c r="L30" s="12"/>
      <c r="M30" s="13"/>
      <c r="N30" s="12"/>
    </row>
    <row r="31" spans="1:14" s="4" customFormat="1" x14ac:dyDescent="0.25">
      <c r="A31" s="10" t="s">
        <v>46</v>
      </c>
      <c r="B31" s="11" t="s">
        <v>47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s="30" customFormat="1" ht="11.25" customHeight="1" x14ac:dyDescent="0.25">
      <c r="A32" s="74" t="s">
        <v>48</v>
      </c>
      <c r="B32" s="74"/>
      <c r="C32" s="28">
        <f>SUM(C30:C31)</f>
        <v>14842314.23</v>
      </c>
      <c r="D32" s="29">
        <v>0</v>
      </c>
      <c r="E32" s="28">
        <f>SUM(E30:E31)</f>
        <v>22140071.77</v>
      </c>
      <c r="F32" s="28">
        <f>SUM(F30:F31)</f>
        <v>0</v>
      </c>
      <c r="G32" s="29">
        <v>0</v>
      </c>
      <c r="H32" s="28">
        <f>SUM(H30:H31)</f>
        <v>0</v>
      </c>
      <c r="I32" s="28">
        <f>SUM(I30:I31)</f>
        <v>0</v>
      </c>
      <c r="J32" s="29">
        <v>0</v>
      </c>
      <c r="K32" s="28">
        <f>SUM(K30:K31)</f>
        <v>0</v>
      </c>
      <c r="L32" s="28">
        <f>SUM(L30:L31)</f>
        <v>0</v>
      </c>
      <c r="M32" s="29">
        <v>0</v>
      </c>
      <c r="N32" s="28">
        <f>SUM(N30:N31)</f>
        <v>0</v>
      </c>
    </row>
    <row r="33" spans="1:14" s="4" customFormat="1" ht="20.399999999999999" x14ac:dyDescent="0.25">
      <c r="A33" s="10" t="s">
        <v>49</v>
      </c>
      <c r="B33" s="11" t="s">
        <v>50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s="30" customFormat="1" ht="11.25" customHeight="1" x14ac:dyDescent="0.25">
      <c r="A34" s="74" t="s">
        <v>51</v>
      </c>
      <c r="B34" s="74"/>
      <c r="C34" s="28">
        <f t="shared" ref="C34:N34" si="0">SUM(C33)</f>
        <v>0</v>
      </c>
      <c r="D34" s="28">
        <f t="shared" si="0"/>
        <v>0</v>
      </c>
      <c r="E34" s="28">
        <f t="shared" si="0"/>
        <v>0</v>
      </c>
      <c r="F34" s="28">
        <f t="shared" si="0"/>
        <v>0</v>
      </c>
      <c r="G34" s="28">
        <f t="shared" si="0"/>
        <v>0</v>
      </c>
      <c r="H34" s="28">
        <f t="shared" si="0"/>
        <v>0</v>
      </c>
      <c r="I34" s="28">
        <f t="shared" si="0"/>
        <v>0</v>
      </c>
      <c r="J34" s="28">
        <f t="shared" si="0"/>
        <v>0</v>
      </c>
      <c r="K34" s="28">
        <f t="shared" si="0"/>
        <v>0</v>
      </c>
      <c r="L34" s="28">
        <f t="shared" si="0"/>
        <v>0</v>
      </c>
      <c r="M34" s="28">
        <f t="shared" si="0"/>
        <v>0</v>
      </c>
      <c r="N34" s="28">
        <f t="shared" si="0"/>
        <v>0</v>
      </c>
    </row>
    <row r="35" spans="1:14" s="4" customFormat="1" x14ac:dyDescent="0.25">
      <c r="A35" s="10" t="s">
        <v>52</v>
      </c>
      <c r="B35" s="11" t="s">
        <v>53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4" customFormat="1" x14ac:dyDescent="0.25">
      <c r="A36" s="10" t="s">
        <v>54</v>
      </c>
      <c r="B36" s="11" t="s">
        <v>55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s="4" customFormat="1" ht="11.25" customHeight="1" x14ac:dyDescent="0.25">
      <c r="A37" s="78" t="s">
        <v>56</v>
      </c>
      <c r="B37" s="78"/>
      <c r="C37" s="12">
        <f>SUM(C35:C36)</f>
        <v>0</v>
      </c>
      <c r="D37" s="12">
        <f>SUM(D36)</f>
        <v>0</v>
      </c>
      <c r="E37" s="12">
        <f>SUM(E35:E36)</f>
        <v>0</v>
      </c>
      <c r="F37" s="12">
        <f>SUM(F35:F36)</f>
        <v>0</v>
      </c>
      <c r="G37" s="12">
        <f>SUM(G36)</f>
        <v>0</v>
      </c>
      <c r="H37" s="12">
        <f>SUM(H35:H36)</f>
        <v>0</v>
      </c>
      <c r="I37" s="12">
        <f>SUM(I35:I36)</f>
        <v>0</v>
      </c>
      <c r="J37" s="12">
        <f>SUM(J36)</f>
        <v>0</v>
      </c>
      <c r="K37" s="12">
        <f>SUM(K35:K36)</f>
        <v>0</v>
      </c>
      <c r="L37" s="12">
        <f>SUM(L35:L36)</f>
        <v>0</v>
      </c>
      <c r="M37" s="12">
        <f>SUM(M36)</f>
        <v>0</v>
      </c>
      <c r="N37" s="12">
        <f>SUM(N35:N36)</f>
        <v>0</v>
      </c>
    </row>
    <row r="38" spans="1:14" s="14" customFormat="1" ht="11.25" customHeight="1" x14ac:dyDescent="0.25">
      <c r="A38" s="73" t="s">
        <v>57</v>
      </c>
      <c r="B38" s="73"/>
      <c r="C38" s="95">
        <f t="shared" ref="C38:N38" si="1">C19+C24+C29+C32+C34+C37</f>
        <v>1182895814.1700001</v>
      </c>
      <c r="D38" s="95">
        <f t="shared" si="1"/>
        <v>0</v>
      </c>
      <c r="E38" s="95">
        <f t="shared" si="1"/>
        <v>1365398194.6399999</v>
      </c>
      <c r="F38" s="95">
        <f t="shared" si="1"/>
        <v>544000</v>
      </c>
      <c r="G38" s="95">
        <f t="shared" si="1"/>
        <v>0</v>
      </c>
      <c r="H38" s="95">
        <f t="shared" si="1"/>
        <v>1774003.3</v>
      </c>
      <c r="I38" s="95">
        <f t="shared" si="1"/>
        <v>81890767.679999992</v>
      </c>
      <c r="J38" s="95">
        <f t="shared" si="1"/>
        <v>0</v>
      </c>
      <c r="K38" s="95">
        <f t="shared" si="1"/>
        <v>323301165.79999995</v>
      </c>
      <c r="L38" s="95">
        <f t="shared" si="1"/>
        <v>54944715.609999999</v>
      </c>
      <c r="M38" s="95">
        <f t="shared" si="1"/>
        <v>0</v>
      </c>
      <c r="N38" s="95">
        <f t="shared" si="1"/>
        <v>214979909.52999994</v>
      </c>
    </row>
    <row r="52" spans="1:14" ht="11.25" customHeight="1" x14ac:dyDescent="0.25">
      <c r="A52" s="69" t="s">
        <v>0</v>
      </c>
      <c r="B52" s="69"/>
      <c r="C52" s="70">
        <v>6</v>
      </c>
      <c r="D52" s="70"/>
      <c r="E52" s="70"/>
      <c r="F52" s="70">
        <v>7</v>
      </c>
      <c r="G52" s="70"/>
      <c r="H52" s="70"/>
      <c r="I52" s="70">
        <v>8</v>
      </c>
      <c r="J52" s="70"/>
      <c r="K52" s="70"/>
      <c r="L52" s="70">
        <v>9</v>
      </c>
      <c r="M52" s="70"/>
      <c r="N52" s="70"/>
    </row>
    <row r="53" spans="1:14" ht="11.25" customHeight="1" x14ac:dyDescent="0.25">
      <c r="A53" s="69"/>
      <c r="B53" s="69"/>
      <c r="C53" s="68" t="s">
        <v>58</v>
      </c>
      <c r="D53" s="68"/>
      <c r="E53" s="68"/>
      <c r="F53" s="68" t="s">
        <v>59</v>
      </c>
      <c r="G53" s="68"/>
      <c r="H53" s="68"/>
      <c r="I53" s="68" t="s">
        <v>60</v>
      </c>
      <c r="J53" s="68"/>
      <c r="K53" s="68"/>
      <c r="L53" s="68" t="s">
        <v>61</v>
      </c>
      <c r="M53" s="68"/>
      <c r="N53" s="68"/>
    </row>
    <row r="54" spans="1:14" ht="11.25" customHeight="1" x14ac:dyDescent="0.25">
      <c r="A54" s="69"/>
      <c r="B54" s="69"/>
      <c r="C54" s="68" t="s">
        <v>5</v>
      </c>
      <c r="D54" s="68"/>
      <c r="E54" s="68" t="s">
        <v>6</v>
      </c>
      <c r="F54" s="68" t="s">
        <v>5</v>
      </c>
      <c r="G54" s="68"/>
      <c r="H54" s="68" t="s">
        <v>6</v>
      </c>
      <c r="I54" s="68" t="s">
        <v>5</v>
      </c>
      <c r="J54" s="68"/>
      <c r="K54" s="68" t="s">
        <v>6</v>
      </c>
      <c r="L54" s="68" t="s">
        <v>5</v>
      </c>
      <c r="M54" s="68"/>
      <c r="N54" s="68" t="s">
        <v>6</v>
      </c>
    </row>
    <row r="55" spans="1:14" x14ac:dyDescent="0.25">
      <c r="A55" s="69"/>
      <c r="B55" s="69"/>
      <c r="C55" s="6"/>
      <c r="D55" s="6" t="s">
        <v>7</v>
      </c>
      <c r="E55" s="68"/>
      <c r="F55" s="6"/>
      <c r="G55" s="6" t="s">
        <v>7</v>
      </c>
      <c r="H55" s="68"/>
      <c r="I55" s="6"/>
      <c r="J55" s="6" t="s">
        <v>7</v>
      </c>
      <c r="K55" s="68"/>
      <c r="L55" s="6"/>
      <c r="M55" s="6" t="s">
        <v>7</v>
      </c>
      <c r="N55" s="68"/>
    </row>
    <row r="56" spans="1:14" ht="11.25" customHeight="1" x14ac:dyDescent="0.25">
      <c r="A56" s="73" t="s">
        <v>8</v>
      </c>
      <c r="B56" s="7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5"/>
    </row>
    <row r="57" spans="1:14" x14ac:dyDescent="0.25">
      <c r="A57" s="10" t="s">
        <v>9</v>
      </c>
      <c r="B57" s="11" t="s">
        <v>10</v>
      </c>
      <c r="C57" s="12">
        <v>530750.94999999995</v>
      </c>
      <c r="D57" s="12">
        <v>0</v>
      </c>
      <c r="E57" s="12">
        <v>1105365.0900000001</v>
      </c>
      <c r="F57" s="12">
        <v>721720.61</v>
      </c>
      <c r="G57" s="13">
        <v>0</v>
      </c>
      <c r="H57" s="12">
        <v>1839403.7400000002</v>
      </c>
      <c r="I57" s="12">
        <v>3771246.11</v>
      </c>
      <c r="J57" s="12">
        <v>0</v>
      </c>
      <c r="K57" s="12">
        <v>7301847.7700000014</v>
      </c>
      <c r="L57" s="12">
        <v>7487880.7800000012</v>
      </c>
      <c r="M57" s="13">
        <v>0</v>
      </c>
      <c r="N57" s="12">
        <v>12760598.440000001</v>
      </c>
    </row>
    <row r="58" spans="1:14" x14ac:dyDescent="0.25">
      <c r="A58" s="10" t="s">
        <v>11</v>
      </c>
      <c r="B58" s="11" t="s">
        <v>12</v>
      </c>
      <c r="C58" s="12">
        <v>43473.61</v>
      </c>
      <c r="D58" s="12">
        <v>0</v>
      </c>
      <c r="E58" s="12">
        <v>84054.63</v>
      </c>
      <c r="F58" s="12">
        <v>64778.759999999995</v>
      </c>
      <c r="G58" s="13">
        <v>0</v>
      </c>
      <c r="H58" s="12">
        <v>180306.23</v>
      </c>
      <c r="I58" s="12">
        <v>568693.35000000009</v>
      </c>
      <c r="J58" s="12">
        <v>0</v>
      </c>
      <c r="K58" s="12">
        <v>1158345.48</v>
      </c>
      <c r="L58" s="12">
        <v>716949.92999999993</v>
      </c>
      <c r="M58" s="13">
        <v>0</v>
      </c>
      <c r="N58" s="12">
        <v>1449467.24</v>
      </c>
    </row>
    <row r="59" spans="1:14" x14ac:dyDescent="0.25">
      <c r="A59" s="10" t="s">
        <v>13</v>
      </c>
      <c r="B59" s="11" t="s">
        <v>14</v>
      </c>
      <c r="C59" s="12">
        <v>60000</v>
      </c>
      <c r="D59" s="12">
        <v>0</v>
      </c>
      <c r="E59" s="12">
        <v>167139.84</v>
      </c>
      <c r="F59" s="12">
        <v>190000</v>
      </c>
      <c r="G59" s="13">
        <v>0</v>
      </c>
      <c r="H59" s="12">
        <v>281840.07</v>
      </c>
      <c r="I59" s="12">
        <v>255000</v>
      </c>
      <c r="J59" s="12">
        <v>0</v>
      </c>
      <c r="K59" s="12">
        <v>279064.05</v>
      </c>
      <c r="L59" s="12">
        <v>5683708.4500000002</v>
      </c>
      <c r="M59" s="13">
        <v>0</v>
      </c>
      <c r="N59" s="12">
        <v>11696633.060000001</v>
      </c>
    </row>
    <row r="60" spans="1:14" x14ac:dyDescent="0.25">
      <c r="A60" s="10" t="s">
        <v>15</v>
      </c>
      <c r="B60" s="11" t="s">
        <v>16</v>
      </c>
      <c r="C60" s="12">
        <v>8235000</v>
      </c>
      <c r="D60" s="12">
        <v>0</v>
      </c>
      <c r="E60" s="12">
        <v>20802175.260000002</v>
      </c>
      <c r="F60" s="12">
        <v>7590000</v>
      </c>
      <c r="G60" s="13">
        <v>0</v>
      </c>
      <c r="H60" s="12">
        <v>11467127.49</v>
      </c>
      <c r="I60" s="12">
        <v>1231100</v>
      </c>
      <c r="J60" s="12">
        <v>0</v>
      </c>
      <c r="K60" s="12">
        <v>6968230.7700000005</v>
      </c>
      <c r="L60" s="12">
        <v>22954894.550000001</v>
      </c>
      <c r="M60" s="13">
        <v>0</v>
      </c>
      <c r="N60" s="12">
        <v>49355835.349999994</v>
      </c>
    </row>
    <row r="61" spans="1:14" x14ac:dyDescent="0.25">
      <c r="A61" s="10" t="s">
        <v>17</v>
      </c>
      <c r="B61" s="11" t="s">
        <v>18</v>
      </c>
      <c r="C61" s="12"/>
      <c r="D61" s="12"/>
      <c r="E61" s="12"/>
      <c r="F61" s="12"/>
      <c r="G61" s="13"/>
      <c r="H61" s="12"/>
      <c r="I61" s="12"/>
      <c r="J61" s="12"/>
      <c r="K61" s="12"/>
      <c r="L61" s="12"/>
      <c r="M61" s="13"/>
      <c r="N61" s="12"/>
    </row>
    <row r="62" spans="1:14" x14ac:dyDescent="0.25">
      <c r="A62" s="10" t="s">
        <v>19</v>
      </c>
      <c r="B62" s="11" t="s">
        <v>20</v>
      </c>
      <c r="C62" s="12"/>
      <c r="D62" s="12"/>
      <c r="E62" s="12"/>
      <c r="F62" s="12"/>
      <c r="G62" s="13"/>
      <c r="H62" s="12"/>
      <c r="I62" s="12"/>
      <c r="J62" s="12"/>
      <c r="K62" s="12"/>
      <c r="L62" s="12"/>
      <c r="M62" s="13"/>
      <c r="N62" s="12"/>
    </row>
    <row r="63" spans="1:14" x14ac:dyDescent="0.25">
      <c r="A63" s="10" t="s">
        <v>21</v>
      </c>
      <c r="B63" s="11" t="s">
        <v>22</v>
      </c>
      <c r="C63" s="12"/>
      <c r="D63" s="12"/>
      <c r="E63" s="12"/>
      <c r="F63" s="12"/>
      <c r="G63" s="13"/>
      <c r="H63" s="12"/>
      <c r="I63" s="12"/>
      <c r="J63" s="12"/>
      <c r="K63" s="12"/>
      <c r="L63" s="12"/>
      <c r="M63" s="13"/>
      <c r="N63" s="12"/>
    </row>
    <row r="64" spans="1:14" x14ac:dyDescent="0.25">
      <c r="A64" s="10" t="s">
        <v>23</v>
      </c>
      <c r="B64" s="11" t="s">
        <v>24</v>
      </c>
      <c r="C64" s="12"/>
      <c r="D64" s="12"/>
      <c r="E64" s="12"/>
      <c r="F64" s="12"/>
      <c r="G64" s="13"/>
      <c r="H64" s="12"/>
      <c r="I64" s="12">
        <v>500000</v>
      </c>
      <c r="J64" s="12">
        <v>0</v>
      </c>
      <c r="K64" s="12">
        <v>500000</v>
      </c>
      <c r="L64" s="12">
        <v>100000</v>
      </c>
      <c r="M64" s="13">
        <v>0</v>
      </c>
      <c r="N64" s="12">
        <v>106902.73</v>
      </c>
    </row>
    <row r="65" spans="1:14" s="37" customFormat="1" ht="11.25" customHeight="1" x14ac:dyDescent="0.25">
      <c r="A65" s="74" t="s">
        <v>25</v>
      </c>
      <c r="B65" s="74"/>
      <c r="C65" s="28">
        <f>SUM(C57:C64)</f>
        <v>8869224.5600000005</v>
      </c>
      <c r="D65" s="28">
        <f>SUM(D57:D64)</f>
        <v>0</v>
      </c>
      <c r="E65" s="28">
        <f>SUM(E57:E64)</f>
        <v>22158734.82</v>
      </c>
      <c r="F65" s="28">
        <f>SUM(F57:F64)</f>
        <v>8566499.3699999992</v>
      </c>
      <c r="G65" s="29">
        <v>0</v>
      </c>
      <c r="H65" s="28">
        <f>SUM(H57:H64)</f>
        <v>13768677.530000001</v>
      </c>
      <c r="I65" s="28">
        <f>SUM(I57:I64)</f>
        <v>6326039.46</v>
      </c>
      <c r="J65" s="28">
        <f>SUM(J57:J64)</f>
        <v>0</v>
      </c>
      <c r="K65" s="28">
        <f>SUM(K57:K64)</f>
        <v>16207488.070000004</v>
      </c>
      <c r="L65" s="28">
        <f>SUM(L57:L64)</f>
        <v>36943433.710000001</v>
      </c>
      <c r="M65" s="29">
        <v>0</v>
      </c>
      <c r="N65" s="28">
        <f>SUM(N57:N64)</f>
        <v>75369436.820000008</v>
      </c>
    </row>
    <row r="66" spans="1:14" ht="20.399999999999999" x14ac:dyDescent="0.25">
      <c r="A66" s="10" t="s">
        <v>26</v>
      </c>
      <c r="B66" s="11" t="s">
        <v>27</v>
      </c>
      <c r="C66" s="12"/>
      <c r="D66" s="12"/>
      <c r="E66" s="12"/>
      <c r="F66" s="12">
        <v>100000</v>
      </c>
      <c r="G66" s="13">
        <v>0</v>
      </c>
      <c r="H66" s="12">
        <v>100000</v>
      </c>
      <c r="I66" s="12">
        <v>150000</v>
      </c>
      <c r="J66" s="12">
        <v>0</v>
      </c>
      <c r="K66" s="12">
        <v>342734.15</v>
      </c>
      <c r="L66" s="12">
        <v>190297</v>
      </c>
      <c r="M66" s="13">
        <v>0</v>
      </c>
      <c r="N66" s="12">
        <v>1121657.53</v>
      </c>
    </row>
    <row r="67" spans="1:14" x14ac:dyDescent="0.25">
      <c r="A67" s="10" t="s">
        <v>28</v>
      </c>
      <c r="B67" s="11" t="s">
        <v>29</v>
      </c>
      <c r="C67" s="12">
        <v>3400000</v>
      </c>
      <c r="D67" s="12">
        <v>0</v>
      </c>
      <c r="E67" s="12">
        <v>12332757.809999999</v>
      </c>
      <c r="F67" s="12">
        <v>2950000</v>
      </c>
      <c r="G67" s="13">
        <v>0</v>
      </c>
      <c r="H67" s="12">
        <v>76463695.079999998</v>
      </c>
      <c r="I67" s="12">
        <v>72166543.179999992</v>
      </c>
      <c r="J67" s="12">
        <v>0</v>
      </c>
      <c r="K67" s="12">
        <v>453151741.9799999</v>
      </c>
      <c r="L67" s="12">
        <v>58975474.799999997</v>
      </c>
      <c r="M67" s="13">
        <v>0</v>
      </c>
      <c r="N67" s="12">
        <v>1156058901.8699999</v>
      </c>
    </row>
    <row r="68" spans="1:14" x14ac:dyDescent="0.25">
      <c r="A68" s="10" t="s">
        <v>30</v>
      </c>
      <c r="B68" s="11" t="s">
        <v>31</v>
      </c>
      <c r="C68" s="12"/>
      <c r="D68" s="12"/>
      <c r="E68" s="12"/>
      <c r="F68" s="12"/>
      <c r="G68" s="13"/>
      <c r="H68" s="12"/>
      <c r="I68" s="12">
        <v>3450000</v>
      </c>
      <c r="J68" s="12">
        <v>0</v>
      </c>
      <c r="K68" s="12">
        <v>102899469.18000001</v>
      </c>
      <c r="L68" s="12">
        <v>0</v>
      </c>
      <c r="M68" s="13">
        <v>0</v>
      </c>
      <c r="N68" s="12">
        <v>21381753.849999998</v>
      </c>
    </row>
    <row r="69" spans="1:14" x14ac:dyDescent="0.25">
      <c r="A69" s="10" t="s">
        <v>32</v>
      </c>
      <c r="B69" s="11" t="s">
        <v>33</v>
      </c>
      <c r="C69" s="12"/>
      <c r="D69" s="12"/>
      <c r="E69" s="12"/>
      <c r="F69" s="12"/>
      <c r="G69" s="13"/>
      <c r="H69" s="12"/>
      <c r="I69" s="12"/>
      <c r="J69" s="12"/>
      <c r="K69" s="12"/>
      <c r="L69" s="12"/>
      <c r="M69" s="13"/>
      <c r="N69" s="12"/>
    </row>
    <row r="70" spans="1:14" s="37" customFormat="1" ht="11.25" customHeight="1" x14ac:dyDescent="0.25">
      <c r="A70" s="74" t="s">
        <v>34</v>
      </c>
      <c r="B70" s="74"/>
      <c r="C70" s="28">
        <f>SUM(C66:C69)</f>
        <v>3400000</v>
      </c>
      <c r="D70" s="28">
        <f>SUM(D66:D69)</f>
        <v>0</v>
      </c>
      <c r="E70" s="28">
        <f>SUM(E66:E69)</f>
        <v>12332757.809999999</v>
      </c>
      <c r="F70" s="28">
        <f>SUM(F66:F69)</f>
        <v>3050000</v>
      </c>
      <c r="G70" s="29">
        <v>0</v>
      </c>
      <c r="H70" s="28">
        <f>SUM(H66:H69)</f>
        <v>76563695.079999998</v>
      </c>
      <c r="I70" s="28">
        <f>SUM(I66:I69)</f>
        <v>75766543.179999992</v>
      </c>
      <c r="J70" s="28">
        <f>SUM(J66:J69)</f>
        <v>0</v>
      </c>
      <c r="K70" s="28">
        <f>SUM(K66:K69)</f>
        <v>556393945.30999994</v>
      </c>
      <c r="L70" s="28">
        <f>SUM(L66:L69)</f>
        <v>59165771.799999997</v>
      </c>
      <c r="M70" s="29">
        <v>0</v>
      </c>
      <c r="N70" s="28">
        <f>SUM(N66:N69)</f>
        <v>1178562313.2499998</v>
      </c>
    </row>
    <row r="71" spans="1:14" x14ac:dyDescent="0.25">
      <c r="A71" s="10" t="s">
        <v>35</v>
      </c>
      <c r="B71" s="11" t="s">
        <v>36</v>
      </c>
      <c r="C71" s="12"/>
      <c r="D71" s="12"/>
      <c r="E71" s="12"/>
      <c r="F71" s="12"/>
      <c r="G71" s="13"/>
      <c r="H71" s="12"/>
      <c r="I71" s="12"/>
      <c r="J71" s="12"/>
      <c r="K71" s="12"/>
      <c r="L71" s="12"/>
      <c r="M71" s="13"/>
      <c r="N71" s="12"/>
    </row>
    <row r="72" spans="1:14" x14ac:dyDescent="0.25">
      <c r="A72" s="10" t="s">
        <v>37</v>
      </c>
      <c r="B72" s="11" t="s">
        <v>38</v>
      </c>
      <c r="C72" s="12"/>
      <c r="D72" s="12"/>
      <c r="E72" s="12"/>
      <c r="F72" s="12"/>
      <c r="G72" s="13"/>
      <c r="H72" s="12"/>
      <c r="I72" s="12"/>
      <c r="J72" s="12"/>
      <c r="K72" s="12"/>
      <c r="L72" s="12"/>
      <c r="M72" s="13"/>
      <c r="N72" s="12"/>
    </row>
    <row r="73" spans="1:14" ht="20.399999999999999" x14ac:dyDescent="0.25">
      <c r="A73" s="10" t="s">
        <v>39</v>
      </c>
      <c r="B73" s="11" t="s">
        <v>40</v>
      </c>
      <c r="C73" s="12"/>
      <c r="D73" s="12"/>
      <c r="E73" s="12"/>
      <c r="F73" s="12"/>
      <c r="G73" s="12"/>
      <c r="H73" s="12"/>
      <c r="I73" s="12">
        <v>100000</v>
      </c>
      <c r="J73" s="12">
        <v>0</v>
      </c>
      <c r="K73" s="12">
        <v>300000</v>
      </c>
      <c r="L73" s="12"/>
      <c r="M73" s="12"/>
      <c r="N73" s="12"/>
    </row>
    <row r="74" spans="1:14" ht="20.399999999999999" x14ac:dyDescent="0.25">
      <c r="A74" s="10" t="s">
        <v>41</v>
      </c>
      <c r="B74" s="11" t="s">
        <v>42</v>
      </c>
      <c r="C74" s="12"/>
      <c r="D74" s="12"/>
      <c r="E74" s="12"/>
      <c r="F74" s="12"/>
      <c r="G74" s="13"/>
      <c r="H74" s="12"/>
      <c r="I74" s="12"/>
      <c r="J74" s="12"/>
      <c r="K74" s="12"/>
      <c r="L74" s="12"/>
      <c r="M74" s="13"/>
      <c r="N74" s="12"/>
    </row>
    <row r="75" spans="1:14" s="37" customFormat="1" ht="11.25" customHeight="1" x14ac:dyDescent="0.25">
      <c r="A75" s="75" t="s">
        <v>43</v>
      </c>
      <c r="B75" s="75"/>
      <c r="C75" s="28">
        <f>SUM(C71:C74)</f>
        <v>0</v>
      </c>
      <c r="D75" s="28">
        <f>SUM(D71:D74)</f>
        <v>0</v>
      </c>
      <c r="E75" s="28">
        <f>SUM(E71:E74)</f>
        <v>0</v>
      </c>
      <c r="F75" s="28">
        <f>SUM(F71:F74)</f>
        <v>0</v>
      </c>
      <c r="G75" s="29">
        <v>0</v>
      </c>
      <c r="H75" s="28">
        <f>SUM(H71:H74)</f>
        <v>0</v>
      </c>
      <c r="I75" s="28">
        <f>SUM(I71:I74)</f>
        <v>100000</v>
      </c>
      <c r="J75" s="28">
        <f>SUM(J71:J74)</f>
        <v>0</v>
      </c>
      <c r="K75" s="28">
        <f>SUM(K71:K74)</f>
        <v>300000</v>
      </c>
      <c r="L75" s="28">
        <f>SUM(L71:L74)</f>
        <v>0</v>
      </c>
      <c r="M75" s="29">
        <v>0</v>
      </c>
      <c r="N75" s="28">
        <f>SUM(N71:N74)</f>
        <v>0</v>
      </c>
    </row>
    <row r="76" spans="1:14" ht="20.399999999999999" x14ac:dyDescent="0.25">
      <c r="A76" s="10" t="s">
        <v>44</v>
      </c>
      <c r="B76" s="11" t="s">
        <v>45</v>
      </c>
      <c r="C76" s="12"/>
      <c r="D76" s="12"/>
      <c r="E76" s="12"/>
      <c r="F76" s="12"/>
      <c r="G76" s="13"/>
      <c r="H76" s="12"/>
      <c r="I76" s="12"/>
      <c r="J76" s="12"/>
      <c r="K76" s="12"/>
      <c r="L76" s="12"/>
      <c r="M76" s="13"/>
      <c r="N76" s="12"/>
    </row>
    <row r="77" spans="1:14" x14ac:dyDescent="0.25">
      <c r="A77" s="10" t="s">
        <v>46</v>
      </c>
      <c r="B77" s="11" t="s">
        <v>47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s="37" customFormat="1" ht="11.25" customHeight="1" x14ac:dyDescent="0.25">
      <c r="A78" s="74" t="s">
        <v>48</v>
      </c>
      <c r="B78" s="74"/>
      <c r="C78" s="28">
        <f>SUM(C76:C77)</f>
        <v>0</v>
      </c>
      <c r="D78" s="28">
        <f>SUM(D76:D77)</f>
        <v>0</v>
      </c>
      <c r="E78" s="28">
        <f>SUM(E76:E77)</f>
        <v>0</v>
      </c>
      <c r="F78" s="28">
        <f>SUM(F76:F77)</f>
        <v>0</v>
      </c>
      <c r="G78" s="29">
        <v>0</v>
      </c>
      <c r="H78" s="28">
        <f>SUM(H76:H77)</f>
        <v>0</v>
      </c>
      <c r="I78" s="28">
        <f>SUM(I76:I77)</f>
        <v>0</v>
      </c>
      <c r="J78" s="28">
        <f>SUM(J76:J77)</f>
        <v>0</v>
      </c>
      <c r="K78" s="28">
        <f>SUM(K76:K77)</f>
        <v>0</v>
      </c>
      <c r="L78" s="28">
        <f>SUM(L76:L77)</f>
        <v>0</v>
      </c>
      <c r="M78" s="29">
        <v>0</v>
      </c>
      <c r="N78" s="28">
        <f>SUM(N76:N77)</f>
        <v>0</v>
      </c>
    </row>
    <row r="79" spans="1:14" ht="20.399999999999999" x14ac:dyDescent="0.25">
      <c r="A79" s="10" t="s">
        <v>49</v>
      </c>
      <c r="B79" s="11" t="s">
        <v>50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s="37" customFormat="1" ht="11.25" customHeight="1" x14ac:dyDescent="0.25">
      <c r="A80" s="74" t="s">
        <v>51</v>
      </c>
      <c r="B80" s="74"/>
      <c r="C80" s="28">
        <f t="shared" ref="C80:N80" si="2">SUM(C79)</f>
        <v>0</v>
      </c>
      <c r="D80" s="28">
        <f t="shared" si="2"/>
        <v>0</v>
      </c>
      <c r="E80" s="28">
        <f t="shared" si="2"/>
        <v>0</v>
      </c>
      <c r="F80" s="28">
        <f t="shared" si="2"/>
        <v>0</v>
      </c>
      <c r="G80" s="28">
        <f t="shared" si="2"/>
        <v>0</v>
      </c>
      <c r="H80" s="28">
        <f t="shared" si="2"/>
        <v>0</v>
      </c>
      <c r="I80" s="28">
        <f t="shared" si="2"/>
        <v>0</v>
      </c>
      <c r="J80" s="28">
        <f t="shared" si="2"/>
        <v>0</v>
      </c>
      <c r="K80" s="28">
        <f t="shared" si="2"/>
        <v>0</v>
      </c>
      <c r="L80" s="28">
        <f t="shared" si="2"/>
        <v>0</v>
      </c>
      <c r="M80" s="28">
        <f t="shared" si="2"/>
        <v>0</v>
      </c>
      <c r="N80" s="28">
        <f t="shared" si="2"/>
        <v>0</v>
      </c>
    </row>
    <row r="81" spans="1:14" x14ac:dyDescent="0.25">
      <c r="A81" s="10" t="s">
        <v>52</v>
      </c>
      <c r="B81" s="11" t="s">
        <v>53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x14ac:dyDescent="0.25">
      <c r="A82" s="10" t="s">
        <v>54</v>
      </c>
      <c r="B82" s="11" t="s">
        <v>55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s="37" customFormat="1" ht="11.25" customHeight="1" x14ac:dyDescent="0.25">
      <c r="A83" s="74" t="s">
        <v>56</v>
      </c>
      <c r="B83" s="74"/>
      <c r="C83" s="28">
        <f>SUM(C81:C82)</f>
        <v>0</v>
      </c>
      <c r="D83" s="28">
        <f>SUM(D81:D82)</f>
        <v>0</v>
      </c>
      <c r="E83" s="28">
        <f>SUM(E81:E82)</f>
        <v>0</v>
      </c>
      <c r="F83" s="28">
        <f>SUM(F81:F82)</f>
        <v>0</v>
      </c>
      <c r="G83" s="28">
        <f>SUM(G82)</f>
        <v>0</v>
      </c>
      <c r="H83" s="28">
        <f>SUM(H81:H82)</f>
        <v>0</v>
      </c>
      <c r="I83" s="28">
        <f>SUM(I81:I82)</f>
        <v>0</v>
      </c>
      <c r="J83" s="28">
        <f>SUM(J81:J82)</f>
        <v>0</v>
      </c>
      <c r="K83" s="28">
        <f>SUM(K81:K82)</f>
        <v>0</v>
      </c>
      <c r="L83" s="28">
        <f>SUM(L81:L82)</f>
        <v>0</v>
      </c>
      <c r="M83" s="28">
        <f>SUM(M82)</f>
        <v>0</v>
      </c>
      <c r="N83" s="28">
        <f>SUM(N81:N82)</f>
        <v>0</v>
      </c>
    </row>
    <row r="84" spans="1:14" s="16" customFormat="1" ht="11.25" customHeight="1" x14ac:dyDescent="0.25">
      <c r="A84" s="73" t="s">
        <v>57</v>
      </c>
      <c r="B84" s="73"/>
      <c r="C84" s="7">
        <f t="shared" ref="C84:N84" si="3">C65+C70+C75+C78+C80+C83</f>
        <v>12269224.560000001</v>
      </c>
      <c r="D84" s="7">
        <f t="shared" si="3"/>
        <v>0</v>
      </c>
      <c r="E84" s="7">
        <f t="shared" si="3"/>
        <v>34491492.629999995</v>
      </c>
      <c r="F84" s="7">
        <f t="shared" si="3"/>
        <v>11616499.369999999</v>
      </c>
      <c r="G84" s="7">
        <f t="shared" si="3"/>
        <v>0</v>
      </c>
      <c r="H84" s="7">
        <f t="shared" si="3"/>
        <v>90332372.609999999</v>
      </c>
      <c r="I84" s="7">
        <f t="shared" si="3"/>
        <v>82192582.639999986</v>
      </c>
      <c r="J84" s="7">
        <f t="shared" si="3"/>
        <v>0</v>
      </c>
      <c r="K84" s="7">
        <f t="shared" si="3"/>
        <v>572901433.38</v>
      </c>
      <c r="L84" s="7">
        <f t="shared" si="3"/>
        <v>96109205.50999999</v>
      </c>
      <c r="M84" s="7">
        <f t="shared" si="3"/>
        <v>0</v>
      </c>
      <c r="N84" s="7">
        <f t="shared" si="3"/>
        <v>1253931750.0699997</v>
      </c>
    </row>
    <row r="96" spans="1:14" ht="11.25" customHeight="1" x14ac:dyDescent="0.25">
      <c r="A96" s="69" t="s">
        <v>0</v>
      </c>
      <c r="B96" s="69"/>
      <c r="C96" s="70">
        <v>10</v>
      </c>
      <c r="D96" s="70"/>
      <c r="E96" s="70"/>
      <c r="F96" s="70">
        <v>11</v>
      </c>
      <c r="G96" s="70"/>
      <c r="H96" s="70"/>
      <c r="I96" s="70">
        <v>12</v>
      </c>
      <c r="J96" s="70"/>
      <c r="K96" s="70"/>
      <c r="L96" s="70">
        <v>13</v>
      </c>
      <c r="M96" s="70"/>
      <c r="N96" s="70"/>
    </row>
    <row r="97" spans="1:14" ht="11.25" customHeight="1" x14ac:dyDescent="0.25">
      <c r="A97" s="69"/>
      <c r="B97" s="69"/>
      <c r="C97" s="68" t="s">
        <v>62</v>
      </c>
      <c r="D97" s="68"/>
      <c r="E97" s="68"/>
      <c r="F97" s="68" t="s">
        <v>63</v>
      </c>
      <c r="G97" s="68"/>
      <c r="H97" s="68"/>
      <c r="I97" s="68" t="s">
        <v>64</v>
      </c>
      <c r="J97" s="68"/>
      <c r="K97" s="68"/>
      <c r="L97" s="68" t="s">
        <v>65</v>
      </c>
      <c r="M97" s="68"/>
      <c r="N97" s="68"/>
    </row>
    <row r="98" spans="1:14" ht="11.25" customHeight="1" x14ac:dyDescent="0.25">
      <c r="A98" s="69"/>
      <c r="B98" s="69"/>
      <c r="C98" s="68" t="s">
        <v>5</v>
      </c>
      <c r="D98" s="68"/>
      <c r="E98" s="68" t="s">
        <v>6</v>
      </c>
      <c r="F98" s="68" t="s">
        <v>5</v>
      </c>
      <c r="G98" s="68"/>
      <c r="H98" s="68" t="s">
        <v>6</v>
      </c>
      <c r="I98" s="68" t="s">
        <v>5</v>
      </c>
      <c r="J98" s="68"/>
      <c r="K98" s="68" t="s">
        <v>6</v>
      </c>
      <c r="L98" s="68" t="s">
        <v>5</v>
      </c>
      <c r="M98" s="68"/>
      <c r="N98" s="68" t="s">
        <v>6</v>
      </c>
    </row>
    <row r="99" spans="1:14" x14ac:dyDescent="0.25">
      <c r="A99" s="69"/>
      <c r="B99" s="69"/>
      <c r="C99" s="6"/>
      <c r="D99" s="6" t="s">
        <v>7</v>
      </c>
      <c r="E99" s="68"/>
      <c r="F99" s="6"/>
      <c r="G99" s="6" t="s">
        <v>7</v>
      </c>
      <c r="H99" s="68"/>
      <c r="I99" s="6"/>
      <c r="J99" s="6" t="s">
        <v>7</v>
      </c>
      <c r="K99" s="68"/>
      <c r="L99" s="6"/>
      <c r="M99" s="6" t="s">
        <v>7</v>
      </c>
      <c r="N99" s="68"/>
    </row>
    <row r="100" spans="1:14" ht="11.25" customHeight="1" x14ac:dyDescent="0.25">
      <c r="A100" s="73" t="s">
        <v>8</v>
      </c>
      <c r="B100" s="7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5">
      <c r="A101" s="10" t="s">
        <v>9</v>
      </c>
      <c r="B101" s="11" t="s">
        <v>10</v>
      </c>
      <c r="C101" s="12">
        <v>3765876.0899999994</v>
      </c>
      <c r="D101" s="13">
        <v>0</v>
      </c>
      <c r="E101" s="12">
        <v>7110595.1799999997</v>
      </c>
      <c r="F101" s="12">
        <v>4500255.88</v>
      </c>
      <c r="G101" s="13">
        <v>0</v>
      </c>
      <c r="H101" s="12">
        <v>6392500.7000000002</v>
      </c>
      <c r="I101" s="12">
        <v>3623638.6399999997</v>
      </c>
      <c r="J101" s="12">
        <v>0</v>
      </c>
      <c r="K101" s="12">
        <v>8457489.4700000025</v>
      </c>
      <c r="L101" s="12">
        <v>2243071.5</v>
      </c>
      <c r="M101" s="13">
        <v>90543.52</v>
      </c>
      <c r="N101" s="12">
        <v>4670823.9399999995</v>
      </c>
    </row>
    <row r="102" spans="1:14" x14ac:dyDescent="0.25">
      <c r="A102" s="10" t="s">
        <v>11</v>
      </c>
      <c r="B102" s="11" t="s">
        <v>12</v>
      </c>
      <c r="C102" s="12">
        <v>346696.89</v>
      </c>
      <c r="D102" s="13">
        <v>0</v>
      </c>
      <c r="E102" s="12">
        <v>845980.40999999992</v>
      </c>
      <c r="F102" s="12">
        <v>402727.6</v>
      </c>
      <c r="G102" s="13">
        <v>0</v>
      </c>
      <c r="H102" s="12">
        <v>778872.31</v>
      </c>
      <c r="I102" s="12">
        <v>356842.12000000005</v>
      </c>
      <c r="J102" s="12">
        <v>0</v>
      </c>
      <c r="K102" s="12">
        <v>988116.48999999987</v>
      </c>
      <c r="L102" s="12">
        <v>206674.44</v>
      </c>
      <c r="M102" s="13">
        <v>5976.56</v>
      </c>
      <c r="N102" s="12">
        <v>594094.48</v>
      </c>
    </row>
    <row r="103" spans="1:14" x14ac:dyDescent="0.25">
      <c r="A103" s="10" t="s">
        <v>13</v>
      </c>
      <c r="B103" s="11" t="s">
        <v>14</v>
      </c>
      <c r="C103" s="12">
        <v>397603146.56</v>
      </c>
      <c r="D103" s="13">
        <v>0</v>
      </c>
      <c r="E103" s="12">
        <v>468208603.34000003</v>
      </c>
      <c r="F103" s="12">
        <v>7494388.5999999996</v>
      </c>
      <c r="G103" s="13">
        <v>0</v>
      </c>
      <c r="H103" s="12">
        <v>14159493.49</v>
      </c>
      <c r="I103" s="12">
        <v>3931210.18</v>
      </c>
      <c r="J103" s="12">
        <v>0</v>
      </c>
      <c r="K103" s="12">
        <v>7490488.2999999998</v>
      </c>
      <c r="L103" s="12">
        <v>332055167.88</v>
      </c>
      <c r="M103" s="13">
        <v>0</v>
      </c>
      <c r="N103" s="12">
        <v>400488638.15999997</v>
      </c>
    </row>
    <row r="104" spans="1:14" x14ac:dyDescent="0.25">
      <c r="A104" s="10" t="s">
        <v>15</v>
      </c>
      <c r="B104" s="11" t="s">
        <v>16</v>
      </c>
      <c r="C104" s="12">
        <v>169687663.99000001</v>
      </c>
      <c r="D104" s="13">
        <v>0</v>
      </c>
      <c r="E104" s="12">
        <v>189965072.28</v>
      </c>
      <c r="F104" s="12">
        <v>14868000</v>
      </c>
      <c r="G104" s="13">
        <v>0</v>
      </c>
      <c r="H104" s="12">
        <v>28663409.539999999</v>
      </c>
      <c r="I104" s="12">
        <v>262645705.34999999</v>
      </c>
      <c r="J104" s="12">
        <v>0</v>
      </c>
      <c r="K104" s="12">
        <v>692780904.31000018</v>
      </c>
      <c r="L104" s="12">
        <v>8518384277.8900003</v>
      </c>
      <c r="M104" s="13">
        <v>0</v>
      </c>
      <c r="N104" s="12">
        <v>9202384410.2500038</v>
      </c>
    </row>
    <row r="105" spans="1:14" x14ac:dyDescent="0.25">
      <c r="A105" s="10" t="s">
        <v>17</v>
      </c>
      <c r="B105" s="11" t="s">
        <v>18</v>
      </c>
      <c r="C105" s="12"/>
      <c r="D105" s="13"/>
      <c r="E105" s="12"/>
      <c r="F105" s="12">
        <v>0</v>
      </c>
      <c r="G105" s="13">
        <v>0</v>
      </c>
      <c r="H105" s="12">
        <v>0</v>
      </c>
      <c r="I105" s="12"/>
      <c r="J105" s="12"/>
      <c r="K105" s="12"/>
      <c r="L105" s="12">
        <v>12810505.109999999</v>
      </c>
      <c r="M105" s="13">
        <v>0</v>
      </c>
      <c r="N105" s="12">
        <v>15427529.220000003</v>
      </c>
    </row>
    <row r="106" spans="1:14" x14ac:dyDescent="0.25">
      <c r="A106" s="10" t="s">
        <v>19</v>
      </c>
      <c r="B106" s="11" t="s">
        <v>20</v>
      </c>
      <c r="C106" s="12"/>
      <c r="D106" s="13"/>
      <c r="E106" s="12"/>
      <c r="F106" s="12"/>
      <c r="G106" s="13"/>
      <c r="H106" s="12"/>
      <c r="I106" s="12"/>
      <c r="J106" s="12"/>
      <c r="K106" s="12"/>
      <c r="L106" s="12"/>
      <c r="M106" s="13"/>
      <c r="N106" s="12"/>
    </row>
    <row r="107" spans="1:14" x14ac:dyDescent="0.25">
      <c r="A107" s="10" t="s">
        <v>21</v>
      </c>
      <c r="B107" s="11" t="s">
        <v>22</v>
      </c>
      <c r="C107" s="12"/>
      <c r="D107" s="13"/>
      <c r="E107" s="12"/>
      <c r="F107" s="12"/>
      <c r="G107" s="13"/>
      <c r="H107" s="12"/>
      <c r="I107" s="12">
        <v>0</v>
      </c>
      <c r="J107" s="12">
        <v>0</v>
      </c>
      <c r="K107" s="12">
        <v>0</v>
      </c>
      <c r="L107" s="12">
        <v>4000</v>
      </c>
      <c r="M107" s="13">
        <v>0</v>
      </c>
      <c r="N107" s="12">
        <v>5436</v>
      </c>
    </row>
    <row r="108" spans="1:14" x14ac:dyDescent="0.25">
      <c r="A108" s="10" t="s">
        <v>23</v>
      </c>
      <c r="B108" s="11" t="s">
        <v>24</v>
      </c>
      <c r="C108" s="12"/>
      <c r="D108" s="13"/>
      <c r="E108" s="12"/>
      <c r="F108" s="12">
        <v>100000</v>
      </c>
      <c r="G108" s="13">
        <v>0</v>
      </c>
      <c r="H108" s="12">
        <v>100000</v>
      </c>
      <c r="I108" s="12"/>
      <c r="J108" s="12"/>
      <c r="K108" s="12"/>
      <c r="L108" s="12"/>
      <c r="M108" s="13"/>
      <c r="N108" s="12"/>
    </row>
    <row r="109" spans="1:14" s="37" customFormat="1" ht="11.25" customHeight="1" x14ac:dyDescent="0.25">
      <c r="A109" s="74" t="s">
        <v>25</v>
      </c>
      <c r="B109" s="74"/>
      <c r="C109" s="28">
        <f>SUM(C101:C108)</f>
        <v>571403383.52999997</v>
      </c>
      <c r="D109" s="29">
        <v>0</v>
      </c>
      <c r="E109" s="28">
        <f>SUM(E101:E108)</f>
        <v>666130251.21000004</v>
      </c>
      <c r="F109" s="28">
        <f>SUM(F101:F108)</f>
        <v>27365372.079999998</v>
      </c>
      <c r="G109" s="29">
        <v>0</v>
      </c>
      <c r="H109" s="28">
        <f t="shared" ref="H109:N109" si="4">SUM(H101:H108)</f>
        <v>50094276.039999999</v>
      </c>
      <c r="I109" s="28">
        <f t="shared" si="4"/>
        <v>270557396.29000002</v>
      </c>
      <c r="J109" s="28">
        <f t="shared" si="4"/>
        <v>0</v>
      </c>
      <c r="K109" s="28">
        <f t="shared" si="4"/>
        <v>709716998.57000017</v>
      </c>
      <c r="L109" s="28">
        <f t="shared" si="4"/>
        <v>8865703696.8200016</v>
      </c>
      <c r="M109" s="28">
        <f t="shared" si="4"/>
        <v>96520.08</v>
      </c>
      <c r="N109" s="28">
        <f t="shared" si="4"/>
        <v>9623570932.0500031</v>
      </c>
    </row>
    <row r="110" spans="1:14" ht="20.399999999999999" x14ac:dyDescent="0.25">
      <c r="A110" s="10" t="s">
        <v>26</v>
      </c>
      <c r="B110" s="11" t="s">
        <v>27</v>
      </c>
      <c r="C110" s="12">
        <v>13431610</v>
      </c>
      <c r="D110" s="13">
        <v>0</v>
      </c>
      <c r="E110" s="12">
        <v>55405021.5</v>
      </c>
      <c r="F110" s="12">
        <v>2225000</v>
      </c>
      <c r="G110" s="13">
        <v>0</v>
      </c>
      <c r="H110" s="12">
        <v>5438621.540000001</v>
      </c>
      <c r="I110" s="12">
        <v>0</v>
      </c>
      <c r="J110" s="12">
        <v>0</v>
      </c>
      <c r="K110" s="12">
        <v>708289.71</v>
      </c>
      <c r="L110" s="12">
        <v>50000</v>
      </c>
      <c r="M110" s="13">
        <v>0</v>
      </c>
      <c r="N110" s="12">
        <v>41417783.449999996</v>
      </c>
    </row>
    <row r="111" spans="1:14" x14ac:dyDescent="0.25">
      <c r="A111" s="10" t="s">
        <v>28</v>
      </c>
      <c r="B111" s="11" t="s">
        <v>29</v>
      </c>
      <c r="C111" s="12">
        <v>433229740.36000001</v>
      </c>
      <c r="D111" s="13">
        <v>0</v>
      </c>
      <c r="E111" s="12">
        <v>1618719510.5799999</v>
      </c>
      <c r="F111" s="12">
        <v>600000</v>
      </c>
      <c r="G111" s="13">
        <v>0</v>
      </c>
      <c r="H111" s="12">
        <v>26229927.600000005</v>
      </c>
      <c r="I111" s="12">
        <v>8536000</v>
      </c>
      <c r="J111" s="12">
        <v>0</v>
      </c>
      <c r="K111" s="12">
        <v>40395148.710000001</v>
      </c>
      <c r="L111" s="12">
        <v>14519937.67</v>
      </c>
      <c r="M111" s="13">
        <v>0</v>
      </c>
      <c r="N111" s="12">
        <v>1496059389.95</v>
      </c>
    </row>
    <row r="112" spans="1:14" x14ac:dyDescent="0.25">
      <c r="A112" s="10" t="s">
        <v>30</v>
      </c>
      <c r="B112" s="11" t="s">
        <v>31</v>
      </c>
      <c r="C112" s="12">
        <v>8278727</v>
      </c>
      <c r="D112" s="13">
        <v>0</v>
      </c>
      <c r="E112" s="12">
        <v>207427763.19999999</v>
      </c>
      <c r="F112" s="12">
        <v>800000</v>
      </c>
      <c r="G112" s="13">
        <v>0</v>
      </c>
      <c r="H112" s="12">
        <v>11142902.15</v>
      </c>
      <c r="I112" s="12"/>
      <c r="J112" s="12"/>
      <c r="K112" s="12"/>
      <c r="L112" s="12">
        <v>0</v>
      </c>
      <c r="M112" s="13">
        <v>0</v>
      </c>
      <c r="N112" s="12">
        <v>12854976.949999999</v>
      </c>
    </row>
    <row r="113" spans="1:14" x14ac:dyDescent="0.25">
      <c r="A113" s="10" t="s">
        <v>32</v>
      </c>
      <c r="B113" s="11" t="s">
        <v>33</v>
      </c>
      <c r="C113" s="12"/>
      <c r="D113" s="13"/>
      <c r="E113" s="12"/>
      <c r="F113" s="12"/>
      <c r="G113" s="13"/>
      <c r="H113" s="12"/>
      <c r="I113" s="12"/>
      <c r="J113" s="12"/>
      <c r="K113" s="12"/>
      <c r="L113" s="12">
        <v>0</v>
      </c>
      <c r="M113" s="13">
        <v>0</v>
      </c>
      <c r="N113" s="12">
        <v>0</v>
      </c>
    </row>
    <row r="114" spans="1:14" s="37" customFormat="1" ht="11.25" customHeight="1" x14ac:dyDescent="0.25">
      <c r="A114" s="74" t="s">
        <v>34</v>
      </c>
      <c r="B114" s="74"/>
      <c r="C114" s="28">
        <f>SUM(C110:C113)</f>
        <v>454940077.36000001</v>
      </c>
      <c r="D114" s="29">
        <v>0</v>
      </c>
      <c r="E114" s="28">
        <f>SUM(E110:E113)</f>
        <v>1881552295.28</v>
      </c>
      <c r="F114" s="28">
        <f>SUM(F110:F113)</f>
        <v>3625000</v>
      </c>
      <c r="G114" s="29">
        <v>0</v>
      </c>
      <c r="H114" s="28">
        <f>SUM(H110:H113)</f>
        <v>42811451.290000007</v>
      </c>
      <c r="I114" s="28">
        <f>SUM(I110:I113)</f>
        <v>8536000</v>
      </c>
      <c r="J114" s="28">
        <f>SUM(J110:J113)</f>
        <v>0</v>
      </c>
      <c r="K114" s="28">
        <f>SUM(K110:K113)</f>
        <v>41103438.420000002</v>
      </c>
      <c r="L114" s="28">
        <f>SUM(L110:L113)</f>
        <v>14569937.67</v>
      </c>
      <c r="M114" s="29">
        <v>0</v>
      </c>
      <c r="N114" s="28">
        <f>SUM(N110:N113)</f>
        <v>1550332150.3500001</v>
      </c>
    </row>
    <row r="115" spans="1:14" x14ac:dyDescent="0.25">
      <c r="A115" s="10" t="s">
        <v>35</v>
      </c>
      <c r="B115" s="11" t="s">
        <v>36</v>
      </c>
      <c r="C115" s="12"/>
      <c r="D115" s="13"/>
      <c r="E115" s="12"/>
      <c r="F115" s="12"/>
      <c r="G115" s="13"/>
      <c r="H115" s="12"/>
      <c r="I115" s="12"/>
      <c r="J115" s="12"/>
      <c r="K115" s="12"/>
      <c r="L115" s="12"/>
      <c r="M115" s="13"/>
      <c r="N115" s="12"/>
    </row>
    <row r="116" spans="1:14" x14ac:dyDescent="0.25">
      <c r="A116" s="10" t="s">
        <v>37</v>
      </c>
      <c r="B116" s="11" t="s">
        <v>38</v>
      </c>
      <c r="C116" s="12"/>
      <c r="D116" s="13"/>
      <c r="E116" s="12"/>
      <c r="F116" s="12"/>
      <c r="G116" s="13"/>
      <c r="H116" s="12"/>
      <c r="I116" s="12"/>
      <c r="J116" s="12"/>
      <c r="K116" s="12"/>
      <c r="L116" s="12"/>
      <c r="M116" s="12"/>
      <c r="N116" s="12"/>
    </row>
    <row r="117" spans="1:14" ht="20.399999999999999" x14ac:dyDescent="0.25">
      <c r="A117" s="10" t="s">
        <v>39</v>
      </c>
      <c r="B117" s="11" t="s">
        <v>40</v>
      </c>
      <c r="C117" s="12"/>
      <c r="D117" s="12"/>
      <c r="E117" s="12">
        <v>820000</v>
      </c>
      <c r="F117" s="12"/>
      <c r="G117" s="12"/>
      <c r="H117" s="12"/>
      <c r="I117" s="12"/>
      <c r="J117" s="12"/>
      <c r="K117" s="12"/>
      <c r="L117" s="12"/>
      <c r="M117" s="13"/>
      <c r="N117" s="12"/>
    </row>
    <row r="118" spans="1:14" ht="20.399999999999999" x14ac:dyDescent="0.25">
      <c r="A118" s="10" t="s">
        <v>41</v>
      </c>
      <c r="B118" s="11" t="s">
        <v>42</v>
      </c>
      <c r="C118" s="12"/>
      <c r="D118" s="13"/>
      <c r="E118" s="12"/>
      <c r="F118" s="12"/>
      <c r="G118" s="13"/>
      <c r="H118" s="12"/>
      <c r="I118" s="12"/>
      <c r="J118" s="12"/>
      <c r="K118" s="12"/>
      <c r="L118" s="12"/>
      <c r="M118" s="13"/>
      <c r="N118" s="12"/>
    </row>
    <row r="119" spans="1:14" s="37" customFormat="1" ht="11.25" customHeight="1" x14ac:dyDescent="0.25">
      <c r="A119" s="75" t="s">
        <v>43</v>
      </c>
      <c r="B119" s="75"/>
      <c r="C119" s="28">
        <f>SUM(C115:C118)</f>
        <v>0</v>
      </c>
      <c r="D119" s="29">
        <v>0</v>
      </c>
      <c r="E119" s="28">
        <f>SUM(E115:E118)</f>
        <v>820000</v>
      </c>
      <c r="F119" s="28">
        <f>SUM(F115:F118)</f>
        <v>0</v>
      </c>
      <c r="G119" s="29">
        <v>0</v>
      </c>
      <c r="H119" s="28">
        <f>SUM(H115:H118)</f>
        <v>0</v>
      </c>
      <c r="I119" s="28">
        <f>SUM(I115:I118)</f>
        <v>0</v>
      </c>
      <c r="J119" s="28">
        <f>SUM(J115:J118)</f>
        <v>0</v>
      </c>
      <c r="K119" s="28">
        <f>SUM(K115:K118)</f>
        <v>0</v>
      </c>
      <c r="L119" s="28">
        <f t="shared" ref="L119:N119" si="5">SUM(L115:L118)</f>
        <v>0</v>
      </c>
      <c r="M119" s="28">
        <f t="shared" si="5"/>
        <v>0</v>
      </c>
      <c r="N119" s="28">
        <f t="shared" si="5"/>
        <v>0</v>
      </c>
    </row>
    <row r="120" spans="1:14" ht="20.399999999999999" x14ac:dyDescent="0.25">
      <c r="A120" s="10" t="s">
        <v>44</v>
      </c>
      <c r="B120" s="11" t="s">
        <v>45</v>
      </c>
      <c r="C120" s="12"/>
      <c r="D120" s="13"/>
      <c r="E120" s="12"/>
      <c r="F120" s="12"/>
      <c r="G120" s="13"/>
      <c r="H120" s="12"/>
      <c r="I120" s="12"/>
      <c r="J120" s="12"/>
      <c r="K120" s="12"/>
      <c r="L120" s="12">
        <v>22126978.07</v>
      </c>
      <c r="M120" s="12">
        <v>0</v>
      </c>
      <c r="N120" s="12">
        <v>24552875.960000001</v>
      </c>
    </row>
    <row r="121" spans="1:14" x14ac:dyDescent="0.25">
      <c r="A121" s="10" t="s">
        <v>46</v>
      </c>
      <c r="B121" s="11" t="s">
        <v>47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3"/>
      <c r="N121" s="12"/>
    </row>
    <row r="122" spans="1:14" s="37" customFormat="1" ht="11.25" customHeight="1" x14ac:dyDescent="0.25">
      <c r="A122" s="74" t="s">
        <v>48</v>
      </c>
      <c r="B122" s="74"/>
      <c r="C122" s="28">
        <f>SUM(C120:C121)</f>
        <v>0</v>
      </c>
      <c r="D122" s="29">
        <v>0</v>
      </c>
      <c r="E122" s="28">
        <f>SUM(E120:E121)</f>
        <v>0</v>
      </c>
      <c r="F122" s="28">
        <f>SUM(F120:F121)</f>
        <v>0</v>
      </c>
      <c r="G122" s="29">
        <v>0</v>
      </c>
      <c r="H122" s="28">
        <f>SUM(H120:H121)</f>
        <v>0</v>
      </c>
      <c r="I122" s="28">
        <f>SUM(I120:I121)</f>
        <v>0</v>
      </c>
      <c r="J122" s="28">
        <f>SUM(J120:J121)</f>
        <v>0</v>
      </c>
      <c r="K122" s="28">
        <f>SUM(K120:K121)</f>
        <v>0</v>
      </c>
      <c r="L122" s="28">
        <f t="shared" ref="L122:N122" si="6">SUM(L120:L121)</f>
        <v>22126978.07</v>
      </c>
      <c r="M122" s="28">
        <f t="shared" si="6"/>
        <v>0</v>
      </c>
      <c r="N122" s="28">
        <f t="shared" si="6"/>
        <v>24552875.960000001</v>
      </c>
    </row>
    <row r="123" spans="1:14" ht="20.399999999999999" x14ac:dyDescent="0.25">
      <c r="A123" s="10" t="s">
        <v>49</v>
      </c>
      <c r="B123" s="11" t="s">
        <v>50</v>
      </c>
      <c r="C123" s="12"/>
      <c r="D123" s="12">
        <f>SUM(D122)</f>
        <v>0</v>
      </c>
      <c r="E123" s="12"/>
      <c r="F123" s="12"/>
      <c r="G123" s="12">
        <f>SUM(G122)</f>
        <v>0</v>
      </c>
      <c r="H123" s="12"/>
      <c r="I123" s="12"/>
      <c r="J123" s="12"/>
      <c r="K123" s="12"/>
      <c r="L123" s="12"/>
      <c r="M123" s="12">
        <f>SUM(M122)</f>
        <v>0</v>
      </c>
      <c r="N123" s="12"/>
    </row>
    <row r="124" spans="1:14" s="37" customFormat="1" ht="11.25" customHeight="1" x14ac:dyDescent="0.25">
      <c r="A124" s="74" t="s">
        <v>51</v>
      </c>
      <c r="B124" s="74"/>
      <c r="C124" s="28">
        <f>SUM(C123)</f>
        <v>0</v>
      </c>
      <c r="D124" s="28">
        <f>SUM(D123)</f>
        <v>0</v>
      </c>
      <c r="E124" s="28">
        <f>SUM(E123)</f>
        <v>0</v>
      </c>
      <c r="F124" s="28">
        <f>SUM(F123)</f>
        <v>0</v>
      </c>
      <c r="G124" s="28">
        <f>SUM(G123)</f>
        <v>0</v>
      </c>
      <c r="H124" s="28">
        <f>SUM(H123)</f>
        <v>0</v>
      </c>
      <c r="I124" s="28">
        <f>SUM(I123)</f>
        <v>0</v>
      </c>
      <c r="J124" s="28">
        <f>SUM(J123)</f>
        <v>0</v>
      </c>
      <c r="K124" s="28">
        <f>SUM(K123)</f>
        <v>0</v>
      </c>
      <c r="L124" s="28">
        <f>SUM(L123)</f>
        <v>0</v>
      </c>
      <c r="M124" s="28">
        <f>SUM(M123)</f>
        <v>0</v>
      </c>
      <c r="N124" s="28">
        <f>SUM(N123)</f>
        <v>0</v>
      </c>
    </row>
    <row r="125" spans="1:14" x14ac:dyDescent="0.25">
      <c r="A125" s="10" t="s">
        <v>52</v>
      </c>
      <c r="B125" s="11" t="s">
        <v>53</v>
      </c>
      <c r="C125" s="12"/>
      <c r="D125" s="12">
        <f>SUM(D124)</f>
        <v>0</v>
      </c>
      <c r="E125" s="12"/>
      <c r="F125" s="12"/>
      <c r="G125" s="12">
        <f>SUM(G124)</f>
        <v>0</v>
      </c>
      <c r="H125" s="12"/>
      <c r="I125" s="12"/>
      <c r="J125" s="12"/>
      <c r="K125" s="12"/>
      <c r="L125" s="12"/>
      <c r="M125" s="12">
        <f>SUM(M124)</f>
        <v>0</v>
      </c>
      <c r="N125" s="12"/>
    </row>
    <row r="126" spans="1:14" x14ac:dyDescent="0.25">
      <c r="A126" s="10" t="s">
        <v>54</v>
      </c>
      <c r="B126" s="11" t="s">
        <v>55</v>
      </c>
      <c r="C126" s="12"/>
      <c r="D126" s="12">
        <f>SUM(D125)</f>
        <v>0</v>
      </c>
      <c r="E126" s="12"/>
      <c r="F126" s="12"/>
      <c r="G126" s="12">
        <f>SUM(G125)</f>
        <v>0</v>
      </c>
      <c r="H126" s="12"/>
      <c r="I126" s="12"/>
      <c r="J126" s="12"/>
      <c r="K126" s="12"/>
      <c r="L126" s="12"/>
      <c r="M126" s="12">
        <f>SUM(M125)</f>
        <v>0</v>
      </c>
      <c r="N126" s="12"/>
    </row>
    <row r="127" spans="1:14" s="37" customFormat="1" ht="11.25" customHeight="1" x14ac:dyDescent="0.25">
      <c r="A127" s="74" t="s">
        <v>56</v>
      </c>
      <c r="B127" s="74"/>
      <c r="C127" s="28">
        <f t="shared" ref="C127:L127" si="7">SUM(C125:C126)</f>
        <v>0</v>
      </c>
      <c r="D127" s="28">
        <f t="shared" si="7"/>
        <v>0</v>
      </c>
      <c r="E127" s="28">
        <f t="shared" si="7"/>
        <v>0</v>
      </c>
      <c r="F127" s="28">
        <f t="shared" si="7"/>
        <v>0</v>
      </c>
      <c r="G127" s="28">
        <f t="shared" si="7"/>
        <v>0</v>
      </c>
      <c r="H127" s="28">
        <f t="shared" si="7"/>
        <v>0</v>
      </c>
      <c r="I127" s="28">
        <f t="shared" si="7"/>
        <v>0</v>
      </c>
      <c r="J127" s="28">
        <f t="shared" si="7"/>
        <v>0</v>
      </c>
      <c r="K127" s="28">
        <f t="shared" si="7"/>
        <v>0</v>
      </c>
      <c r="L127" s="28">
        <f t="shared" si="7"/>
        <v>0</v>
      </c>
      <c r="M127" s="29"/>
      <c r="N127" s="28">
        <f>SUM(N125:N126)</f>
        <v>0</v>
      </c>
    </row>
    <row r="128" spans="1:14" s="16" customFormat="1" ht="11.25" customHeight="1" x14ac:dyDescent="0.25">
      <c r="A128" s="73" t="s">
        <v>57</v>
      </c>
      <c r="B128" s="79"/>
      <c r="C128" s="96">
        <f t="shared" ref="C128:N128" si="8">C109+C114+C119+C122+C124+C127</f>
        <v>1026343460.89</v>
      </c>
      <c r="D128" s="97">
        <f t="shared" si="8"/>
        <v>0</v>
      </c>
      <c r="E128" s="97">
        <f t="shared" si="8"/>
        <v>2548502546.4899998</v>
      </c>
      <c r="F128" s="97">
        <f t="shared" si="8"/>
        <v>30990372.079999998</v>
      </c>
      <c r="G128" s="97">
        <f t="shared" si="8"/>
        <v>0</v>
      </c>
      <c r="H128" s="97">
        <f t="shared" si="8"/>
        <v>92905727.330000013</v>
      </c>
      <c r="I128" s="97">
        <f t="shared" si="8"/>
        <v>279093396.29000002</v>
      </c>
      <c r="J128" s="97">
        <f t="shared" si="8"/>
        <v>0</v>
      </c>
      <c r="K128" s="97">
        <f t="shared" si="8"/>
        <v>750820436.99000013</v>
      </c>
      <c r="L128" s="97">
        <f t="shared" si="8"/>
        <v>8902400612.5600014</v>
      </c>
      <c r="M128" s="97">
        <f t="shared" si="8"/>
        <v>96520.08</v>
      </c>
      <c r="N128" s="98">
        <f t="shared" si="8"/>
        <v>11198455958.360003</v>
      </c>
    </row>
    <row r="139" spans="1:14" ht="11.25" customHeight="1" x14ac:dyDescent="0.25">
      <c r="A139" s="69" t="s">
        <v>0</v>
      </c>
      <c r="B139" s="69"/>
      <c r="C139" s="70">
        <v>14</v>
      </c>
      <c r="D139" s="70"/>
      <c r="E139" s="70"/>
      <c r="F139" s="71">
        <v>15</v>
      </c>
      <c r="G139" s="71"/>
      <c r="H139" s="71"/>
      <c r="I139" s="70">
        <v>16</v>
      </c>
      <c r="J139" s="70"/>
      <c r="K139" s="70"/>
      <c r="L139" s="70">
        <v>17</v>
      </c>
      <c r="M139" s="70"/>
      <c r="N139" s="70"/>
    </row>
    <row r="140" spans="1:14" ht="11.25" customHeight="1" x14ac:dyDescent="0.25">
      <c r="A140" s="69"/>
      <c r="B140" s="69"/>
      <c r="C140" s="68" t="s">
        <v>66</v>
      </c>
      <c r="D140" s="68"/>
      <c r="E140" s="68"/>
      <c r="F140" s="72" t="s">
        <v>67</v>
      </c>
      <c r="G140" s="72"/>
      <c r="H140" s="72"/>
      <c r="I140" s="68" t="s">
        <v>68</v>
      </c>
      <c r="J140" s="68"/>
      <c r="K140" s="68"/>
      <c r="L140" s="68" t="s">
        <v>69</v>
      </c>
      <c r="M140" s="68"/>
      <c r="N140" s="68"/>
    </row>
    <row r="141" spans="1:14" ht="11.25" customHeight="1" x14ac:dyDescent="0.25">
      <c r="A141" s="69"/>
      <c r="B141" s="69"/>
      <c r="C141" s="68" t="s">
        <v>5</v>
      </c>
      <c r="D141" s="68"/>
      <c r="E141" s="68" t="s">
        <v>6</v>
      </c>
      <c r="F141" s="76" t="s">
        <v>5</v>
      </c>
      <c r="G141" s="76"/>
      <c r="H141" s="68" t="s">
        <v>6</v>
      </c>
      <c r="I141" s="68" t="s">
        <v>5</v>
      </c>
      <c r="J141" s="68"/>
      <c r="K141" s="68" t="s">
        <v>6</v>
      </c>
      <c r="L141" s="68" t="s">
        <v>5</v>
      </c>
      <c r="M141" s="68"/>
      <c r="N141" s="68" t="s">
        <v>6</v>
      </c>
    </row>
    <row r="142" spans="1:14" x14ac:dyDescent="0.25">
      <c r="A142" s="69"/>
      <c r="B142" s="69"/>
      <c r="C142" s="5"/>
      <c r="D142" s="6" t="s">
        <v>7</v>
      </c>
      <c r="E142" s="68"/>
      <c r="F142" s="7"/>
      <c r="G142" s="6" t="s">
        <v>7</v>
      </c>
      <c r="H142" s="68"/>
      <c r="I142" s="5"/>
      <c r="J142" s="6" t="s">
        <v>7</v>
      </c>
      <c r="K142" s="68"/>
      <c r="L142" s="5"/>
      <c r="M142" s="6" t="s">
        <v>7</v>
      </c>
      <c r="N142" s="68"/>
    </row>
    <row r="143" spans="1:14" ht="11.25" customHeight="1" x14ac:dyDescent="0.25">
      <c r="A143" s="73" t="s">
        <v>8</v>
      </c>
      <c r="B143" s="73"/>
      <c r="C143" s="5"/>
      <c r="D143" s="6"/>
      <c r="E143" s="9"/>
      <c r="F143" s="7"/>
      <c r="G143" s="6"/>
      <c r="H143" s="6"/>
      <c r="I143" s="5"/>
      <c r="J143" s="6"/>
      <c r="K143" s="9"/>
      <c r="L143" s="5"/>
      <c r="M143" s="6"/>
      <c r="N143" s="9"/>
    </row>
    <row r="144" spans="1:14" x14ac:dyDescent="0.25">
      <c r="A144" s="10" t="s">
        <v>9</v>
      </c>
      <c r="B144" s="11" t="s">
        <v>10</v>
      </c>
      <c r="C144" s="12">
        <v>2883327.0399999996</v>
      </c>
      <c r="D144" s="13">
        <v>0</v>
      </c>
      <c r="E144" s="12">
        <v>5152997.1300000008</v>
      </c>
      <c r="F144" s="12">
        <v>13426884.809999997</v>
      </c>
      <c r="G144" s="13">
        <v>0</v>
      </c>
      <c r="H144" s="12">
        <v>21428371.740000002</v>
      </c>
      <c r="I144" s="12">
        <v>9308801.3800000008</v>
      </c>
      <c r="J144" s="13">
        <v>55751.85</v>
      </c>
      <c r="K144" s="12">
        <v>13046766.23</v>
      </c>
      <c r="L144" s="12">
        <v>1744459.1799999997</v>
      </c>
      <c r="M144" s="13">
        <v>0</v>
      </c>
      <c r="N144" s="12">
        <v>2838915.23</v>
      </c>
    </row>
    <row r="145" spans="1:14" x14ac:dyDescent="0.25">
      <c r="A145" s="10" t="s">
        <v>11</v>
      </c>
      <c r="B145" s="11" t="s">
        <v>12</v>
      </c>
      <c r="C145" s="12">
        <v>267403.21000000002</v>
      </c>
      <c r="D145" s="13">
        <v>0</v>
      </c>
      <c r="E145" s="12">
        <v>739162.74</v>
      </c>
      <c r="F145" s="12">
        <v>1035723.04</v>
      </c>
      <c r="G145" s="13">
        <v>0</v>
      </c>
      <c r="H145" s="12">
        <v>2111685.88</v>
      </c>
      <c r="I145" s="12">
        <v>1399021.46</v>
      </c>
      <c r="J145" s="13">
        <v>3825</v>
      </c>
      <c r="K145" s="12">
        <v>2822840.88</v>
      </c>
      <c r="L145" s="12">
        <v>156523.14000000001</v>
      </c>
      <c r="M145" s="13">
        <v>0</v>
      </c>
      <c r="N145" s="12">
        <v>374888.44</v>
      </c>
    </row>
    <row r="146" spans="1:14" x14ac:dyDescent="0.25">
      <c r="A146" s="10" t="s">
        <v>13</v>
      </c>
      <c r="B146" s="11" t="s">
        <v>14</v>
      </c>
      <c r="C146" s="12">
        <v>12180460.359999999</v>
      </c>
      <c r="D146" s="13">
        <v>0</v>
      </c>
      <c r="E146" s="12">
        <v>24924891.810000006</v>
      </c>
      <c r="F146" s="12">
        <v>5340554.87</v>
      </c>
      <c r="G146" s="13">
        <v>0</v>
      </c>
      <c r="H146" s="12">
        <v>14658514.770000001</v>
      </c>
      <c r="I146" s="12">
        <v>18572536.48</v>
      </c>
      <c r="J146" s="12">
        <v>0</v>
      </c>
      <c r="K146" s="12">
        <v>30304750.449999999</v>
      </c>
      <c r="L146" s="12">
        <v>340000</v>
      </c>
      <c r="M146" s="13">
        <v>0</v>
      </c>
      <c r="N146" s="12">
        <v>508360</v>
      </c>
    </row>
    <row r="147" spans="1:14" x14ac:dyDescent="0.25">
      <c r="A147" s="10" t="s">
        <v>15</v>
      </c>
      <c r="B147" s="11" t="s">
        <v>16</v>
      </c>
      <c r="C147" s="12">
        <v>8296698.1600000001</v>
      </c>
      <c r="D147" s="13">
        <v>0</v>
      </c>
      <c r="E147" s="12">
        <v>18456257.439999998</v>
      </c>
      <c r="F147" s="12">
        <v>75112927.449999988</v>
      </c>
      <c r="G147" s="13">
        <v>0</v>
      </c>
      <c r="H147" s="12">
        <v>301621087</v>
      </c>
      <c r="I147" s="12">
        <v>64738620.840000004</v>
      </c>
      <c r="J147" s="13">
        <v>0</v>
      </c>
      <c r="K147" s="12">
        <v>87272779.350000009</v>
      </c>
      <c r="L147" s="12">
        <v>985000</v>
      </c>
      <c r="M147" s="13">
        <v>0</v>
      </c>
      <c r="N147" s="12">
        <v>2289600</v>
      </c>
    </row>
    <row r="148" spans="1:14" x14ac:dyDescent="0.25">
      <c r="A148" s="10" t="s">
        <v>17</v>
      </c>
      <c r="B148" s="11" t="s">
        <v>18</v>
      </c>
      <c r="C148" s="12"/>
      <c r="D148" s="13"/>
      <c r="E148" s="12"/>
      <c r="F148" s="12"/>
      <c r="G148" s="13"/>
      <c r="H148" s="12"/>
      <c r="I148" s="12"/>
      <c r="J148" s="13"/>
      <c r="K148" s="12"/>
      <c r="L148" s="12"/>
      <c r="M148" s="13"/>
      <c r="N148" s="12"/>
    </row>
    <row r="149" spans="1:14" x14ac:dyDescent="0.25">
      <c r="A149" s="10" t="s">
        <v>19</v>
      </c>
      <c r="B149" s="11" t="s">
        <v>20</v>
      </c>
      <c r="C149" s="12"/>
      <c r="D149" s="13"/>
      <c r="E149" s="12"/>
      <c r="F149" s="12"/>
      <c r="G149" s="13"/>
      <c r="H149" s="12"/>
      <c r="I149" s="12"/>
      <c r="J149" s="13"/>
      <c r="K149" s="12"/>
      <c r="L149" s="12"/>
      <c r="M149" s="13"/>
      <c r="N149" s="12"/>
    </row>
    <row r="150" spans="1:14" x14ac:dyDescent="0.25">
      <c r="A150" s="10" t="s">
        <v>21</v>
      </c>
      <c r="B150" s="11" t="s">
        <v>22</v>
      </c>
      <c r="C150" s="12">
        <v>0</v>
      </c>
      <c r="D150" s="13">
        <v>0</v>
      </c>
      <c r="E150" s="12">
        <v>0</v>
      </c>
      <c r="F150" s="12">
        <v>0</v>
      </c>
      <c r="G150" s="13">
        <v>0</v>
      </c>
      <c r="H150" s="12">
        <v>1057557.05</v>
      </c>
      <c r="I150" s="12"/>
      <c r="J150" s="13"/>
      <c r="K150" s="12"/>
      <c r="L150" s="12">
        <v>5000</v>
      </c>
      <c r="M150" s="13">
        <v>0</v>
      </c>
      <c r="N150" s="12">
        <v>5000</v>
      </c>
    </row>
    <row r="151" spans="1:14" x14ac:dyDescent="0.25">
      <c r="A151" s="10" t="s">
        <v>23</v>
      </c>
      <c r="B151" s="11" t="s">
        <v>24</v>
      </c>
      <c r="C151" s="12"/>
      <c r="D151" s="13"/>
      <c r="E151" s="12"/>
      <c r="F151" s="12"/>
      <c r="G151" s="13"/>
      <c r="H151" s="12"/>
      <c r="I151" s="12">
        <v>2435732.5</v>
      </c>
      <c r="J151" s="13">
        <v>0</v>
      </c>
      <c r="K151" s="12">
        <v>7140607.1100000003</v>
      </c>
      <c r="L151" s="12"/>
      <c r="M151" s="13"/>
      <c r="N151" s="12"/>
    </row>
    <row r="152" spans="1:14" s="37" customFormat="1" ht="11.25" customHeight="1" x14ac:dyDescent="0.25">
      <c r="A152" s="74" t="s">
        <v>25</v>
      </c>
      <c r="B152" s="74"/>
      <c r="C152" s="28">
        <f>SUM(C144:C151)</f>
        <v>23627888.77</v>
      </c>
      <c r="D152" s="29">
        <v>0</v>
      </c>
      <c r="E152" s="28">
        <f>SUM(E144:E151)</f>
        <v>49273309.120000005</v>
      </c>
      <c r="F152" s="28">
        <f>SUM(F144:F151)</f>
        <v>94916090.169999987</v>
      </c>
      <c r="G152" s="29">
        <v>0</v>
      </c>
      <c r="H152" s="28">
        <f>SUM(H144:H151)</f>
        <v>340877216.44</v>
      </c>
      <c r="I152" s="28">
        <f>SUM(I144:I151)</f>
        <v>96454712.659999996</v>
      </c>
      <c r="J152" s="28">
        <f>SUM(J144:J151)</f>
        <v>59576.85</v>
      </c>
      <c r="K152" s="28">
        <f>SUM(K144:K151)</f>
        <v>140587744.02000001</v>
      </c>
      <c r="L152" s="28">
        <f>SUM(L144:L151)</f>
        <v>3230982.32</v>
      </c>
      <c r="M152" s="29">
        <v>0</v>
      </c>
      <c r="N152" s="28">
        <f>SUM(N144:N151)</f>
        <v>6016763.6699999999</v>
      </c>
    </row>
    <row r="153" spans="1:14" ht="20.399999999999999" x14ac:dyDescent="0.25">
      <c r="A153" s="10" t="s">
        <v>26</v>
      </c>
      <c r="B153" s="11" t="s">
        <v>27</v>
      </c>
      <c r="C153" s="12">
        <v>6401494.5799999991</v>
      </c>
      <c r="D153" s="13">
        <v>0</v>
      </c>
      <c r="E153" s="12">
        <v>41682008.140000001</v>
      </c>
      <c r="F153" s="12"/>
      <c r="G153" s="13"/>
      <c r="H153" s="12"/>
      <c r="I153" s="12">
        <v>1729250</v>
      </c>
      <c r="J153" s="13">
        <v>0</v>
      </c>
      <c r="K153" s="12">
        <v>4696249.4700000007</v>
      </c>
      <c r="L153" s="12">
        <v>6000</v>
      </c>
      <c r="M153" s="13">
        <v>0</v>
      </c>
      <c r="N153" s="12">
        <v>6000</v>
      </c>
    </row>
    <row r="154" spans="1:14" x14ac:dyDescent="0.25">
      <c r="A154" s="10" t="s">
        <v>28</v>
      </c>
      <c r="B154" s="11" t="s">
        <v>29</v>
      </c>
      <c r="C154" s="12">
        <v>47855539.859999992</v>
      </c>
      <c r="D154" s="13">
        <v>0</v>
      </c>
      <c r="E154" s="12">
        <v>1042687957.4999998</v>
      </c>
      <c r="F154" s="12"/>
      <c r="G154" s="13"/>
      <c r="H154" s="12"/>
      <c r="I154" s="12">
        <v>45565919.56000001</v>
      </c>
      <c r="J154" s="13">
        <v>0</v>
      </c>
      <c r="K154" s="12">
        <v>139573375.93000001</v>
      </c>
      <c r="L154" s="12">
        <v>992005.02</v>
      </c>
      <c r="M154" s="13">
        <v>0</v>
      </c>
      <c r="N154" s="12">
        <v>207595974.57999998</v>
      </c>
    </row>
    <row r="155" spans="1:14" x14ac:dyDescent="0.25">
      <c r="A155" s="10" t="s">
        <v>30</v>
      </c>
      <c r="B155" s="11" t="s">
        <v>31</v>
      </c>
      <c r="C155" s="12">
        <v>0</v>
      </c>
      <c r="D155" s="13">
        <v>0</v>
      </c>
      <c r="E155" s="12">
        <v>1469611.7799999998</v>
      </c>
      <c r="F155" s="12"/>
      <c r="G155" s="13"/>
      <c r="H155" s="12"/>
      <c r="I155" s="12">
        <v>600000</v>
      </c>
      <c r="J155" s="13">
        <v>0</v>
      </c>
      <c r="K155" s="12">
        <v>3651105.86</v>
      </c>
      <c r="L155" s="12"/>
      <c r="M155" s="13"/>
      <c r="N155" s="12"/>
    </row>
    <row r="156" spans="1:14" x14ac:dyDescent="0.25">
      <c r="A156" s="10" t="s">
        <v>32</v>
      </c>
      <c r="B156" s="11" t="s">
        <v>33</v>
      </c>
      <c r="C156" s="12">
        <v>0</v>
      </c>
      <c r="D156" s="13">
        <v>0</v>
      </c>
      <c r="E156" s="12">
        <v>0</v>
      </c>
      <c r="F156" s="12"/>
      <c r="G156" s="13"/>
      <c r="H156" s="12"/>
      <c r="I156" s="12"/>
      <c r="J156" s="13"/>
      <c r="K156" s="12"/>
      <c r="L156" s="12"/>
      <c r="M156" s="13"/>
      <c r="N156" s="12"/>
    </row>
    <row r="157" spans="1:14" s="37" customFormat="1" ht="11.25" customHeight="1" x14ac:dyDescent="0.25">
      <c r="A157" s="74" t="s">
        <v>34</v>
      </c>
      <c r="B157" s="74"/>
      <c r="C157" s="28">
        <f>SUM(C153:C156)</f>
        <v>54257034.43999999</v>
      </c>
      <c r="D157" s="29">
        <v>0</v>
      </c>
      <c r="E157" s="28">
        <f>SUM(E153:E156)</f>
        <v>1085839577.4199998</v>
      </c>
      <c r="F157" s="28">
        <f>SUM(F153:F156)</f>
        <v>0</v>
      </c>
      <c r="G157" s="29">
        <v>0</v>
      </c>
      <c r="H157" s="28">
        <f>SUM(H153:H156)</f>
        <v>0</v>
      </c>
      <c r="I157" s="28">
        <f>SUM(I153:I156)</f>
        <v>47895169.56000001</v>
      </c>
      <c r="J157" s="29">
        <v>0</v>
      </c>
      <c r="K157" s="28">
        <f>SUM(K153:K156)</f>
        <v>147920731.26000002</v>
      </c>
      <c r="L157" s="28">
        <f>SUM(L153:L156)</f>
        <v>998005.02</v>
      </c>
      <c r="M157" s="29">
        <v>0</v>
      </c>
      <c r="N157" s="28">
        <f>SUM(N153:N156)</f>
        <v>207601974.57999998</v>
      </c>
    </row>
    <row r="158" spans="1:14" x14ac:dyDescent="0.25">
      <c r="A158" s="10" t="s">
        <v>35</v>
      </c>
      <c r="B158" s="11" t="s">
        <v>36</v>
      </c>
      <c r="C158" s="12"/>
      <c r="D158" s="13"/>
      <c r="E158" s="12"/>
      <c r="F158" s="12"/>
      <c r="G158" s="13"/>
      <c r="H158" s="12"/>
      <c r="I158" s="12"/>
      <c r="J158" s="13"/>
      <c r="K158" s="12"/>
      <c r="L158" s="12"/>
      <c r="M158" s="13"/>
      <c r="N158" s="12"/>
    </row>
    <row r="159" spans="1:14" x14ac:dyDescent="0.25">
      <c r="A159" s="10" t="s">
        <v>37</v>
      </c>
      <c r="B159" s="11" t="s">
        <v>38</v>
      </c>
      <c r="C159" s="12">
        <v>200000</v>
      </c>
      <c r="D159" s="13">
        <v>0</v>
      </c>
      <c r="E159" s="12">
        <v>200000</v>
      </c>
      <c r="F159" s="12"/>
      <c r="G159" s="13"/>
      <c r="H159" s="12"/>
      <c r="I159" s="12">
        <v>0</v>
      </c>
      <c r="J159" s="13">
        <v>0</v>
      </c>
      <c r="K159" s="12">
        <v>5000000</v>
      </c>
      <c r="L159" s="12"/>
      <c r="M159" s="13"/>
      <c r="N159" s="12"/>
    </row>
    <row r="160" spans="1:14" ht="20.399999999999999" x14ac:dyDescent="0.25">
      <c r="A160" s="10" t="s">
        <v>39</v>
      </c>
      <c r="B160" s="11" t="s">
        <v>40</v>
      </c>
      <c r="C160" s="12">
        <v>0</v>
      </c>
      <c r="D160" s="12">
        <v>0</v>
      </c>
      <c r="E160" s="12">
        <v>0</v>
      </c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20.399999999999999" x14ac:dyDescent="0.25">
      <c r="A161" s="10" t="s">
        <v>41</v>
      </c>
      <c r="B161" s="11" t="s">
        <v>42</v>
      </c>
      <c r="C161" s="12">
        <v>80000</v>
      </c>
      <c r="D161" s="13">
        <v>0</v>
      </c>
      <c r="E161" s="12">
        <v>80000</v>
      </c>
      <c r="F161" s="12"/>
      <c r="G161" s="13"/>
      <c r="H161" s="12"/>
      <c r="I161" s="12"/>
      <c r="J161" s="13"/>
      <c r="K161" s="12"/>
      <c r="L161" s="12"/>
      <c r="M161" s="13"/>
      <c r="N161" s="12"/>
    </row>
    <row r="162" spans="1:14" s="37" customFormat="1" ht="11.25" customHeight="1" x14ac:dyDescent="0.25">
      <c r="A162" s="75" t="s">
        <v>43</v>
      </c>
      <c r="B162" s="75"/>
      <c r="C162" s="28">
        <f>SUM(C158:C161)</f>
        <v>280000</v>
      </c>
      <c r="D162" s="29">
        <v>0</v>
      </c>
      <c r="E162" s="28">
        <f>SUM(E158:E161)</f>
        <v>280000</v>
      </c>
      <c r="F162" s="28">
        <f>SUM(F158:F161)</f>
        <v>0</v>
      </c>
      <c r="G162" s="29">
        <v>0</v>
      </c>
      <c r="H162" s="28">
        <f>SUM(H158:H161)</f>
        <v>0</v>
      </c>
      <c r="I162" s="28">
        <f>SUM(I158:I161)</f>
        <v>0</v>
      </c>
      <c r="J162" s="29">
        <v>0</v>
      </c>
      <c r="K162" s="28">
        <f>SUM(K158:K161)</f>
        <v>5000000</v>
      </c>
      <c r="L162" s="28">
        <f>SUM(L158:L161)</f>
        <v>0</v>
      </c>
      <c r="M162" s="29">
        <v>0</v>
      </c>
      <c r="N162" s="28">
        <f>SUM(N158:N161)</f>
        <v>0</v>
      </c>
    </row>
    <row r="163" spans="1:14" ht="20.399999999999999" x14ac:dyDescent="0.25">
      <c r="A163" s="10" t="s">
        <v>44</v>
      </c>
      <c r="B163" s="11" t="s">
        <v>45</v>
      </c>
      <c r="C163" s="12"/>
      <c r="D163" s="13">
        <v>0</v>
      </c>
      <c r="E163" s="12"/>
      <c r="F163" s="12"/>
      <c r="G163" s="13">
        <v>0</v>
      </c>
      <c r="H163" s="12"/>
      <c r="I163" s="12"/>
      <c r="J163" s="13">
        <v>0</v>
      </c>
      <c r="K163" s="12"/>
      <c r="L163" s="12"/>
      <c r="M163" s="13">
        <v>0</v>
      </c>
      <c r="N163" s="12"/>
    </row>
    <row r="164" spans="1:14" x14ac:dyDescent="0.25">
      <c r="A164" s="10" t="s">
        <v>46</v>
      </c>
      <c r="B164" s="11" t="s">
        <v>47</v>
      </c>
      <c r="C164" s="12"/>
      <c r="D164" s="12">
        <f>SUM(D163)</f>
        <v>0</v>
      </c>
      <c r="E164" s="12"/>
      <c r="F164" s="12"/>
      <c r="G164" s="12">
        <f>SUM(G163)</f>
        <v>0</v>
      </c>
      <c r="H164" s="12"/>
      <c r="I164" s="12"/>
      <c r="J164" s="12">
        <f>SUM(J163)</f>
        <v>0</v>
      </c>
      <c r="K164" s="12"/>
      <c r="L164" s="12"/>
      <c r="M164" s="12">
        <f>SUM(M163)</f>
        <v>0</v>
      </c>
      <c r="N164" s="12"/>
    </row>
    <row r="165" spans="1:14" s="37" customFormat="1" ht="11.25" customHeight="1" x14ac:dyDescent="0.25">
      <c r="A165" s="74" t="s">
        <v>48</v>
      </c>
      <c r="B165" s="74"/>
      <c r="C165" s="28">
        <f>SUM(C163:C164)</f>
        <v>0</v>
      </c>
      <c r="D165" s="29">
        <v>0</v>
      </c>
      <c r="E165" s="28">
        <f>SUM(E163:E164)</f>
        <v>0</v>
      </c>
      <c r="F165" s="28">
        <f>SUM(F163:F164)</f>
        <v>0</v>
      </c>
      <c r="G165" s="29">
        <v>0</v>
      </c>
      <c r="H165" s="28">
        <f>SUM(H163:H164)</f>
        <v>0</v>
      </c>
      <c r="I165" s="28">
        <f>SUM(I163:I164)</f>
        <v>0</v>
      </c>
      <c r="J165" s="29">
        <v>0</v>
      </c>
      <c r="K165" s="28">
        <f>SUM(K163:K164)</f>
        <v>0</v>
      </c>
      <c r="L165" s="28">
        <f>SUM(L163:L164)</f>
        <v>0</v>
      </c>
      <c r="M165" s="29">
        <v>0</v>
      </c>
      <c r="N165" s="28">
        <f>SUM(N163:N164)</f>
        <v>0</v>
      </c>
    </row>
    <row r="166" spans="1:14" ht="20.399999999999999" x14ac:dyDescent="0.25">
      <c r="A166" s="10" t="s">
        <v>49</v>
      </c>
      <c r="B166" s="11" t="s">
        <v>50</v>
      </c>
      <c r="C166" s="12"/>
      <c r="D166" s="12">
        <f>SUM(D165)</f>
        <v>0</v>
      </c>
      <c r="E166" s="12"/>
      <c r="F166" s="12"/>
      <c r="G166" s="12">
        <f>SUM(G165)</f>
        <v>0</v>
      </c>
      <c r="H166" s="12"/>
      <c r="I166" s="12"/>
      <c r="J166" s="12">
        <f>SUM(J165)</f>
        <v>0</v>
      </c>
      <c r="K166" s="12"/>
      <c r="L166" s="12"/>
      <c r="M166" s="12">
        <f>SUM(M165)</f>
        <v>0</v>
      </c>
      <c r="N166" s="12"/>
    </row>
    <row r="167" spans="1:14" s="37" customFormat="1" ht="11.25" customHeight="1" x14ac:dyDescent="0.25">
      <c r="A167" s="74" t="s">
        <v>51</v>
      </c>
      <c r="B167" s="74"/>
      <c r="C167" s="28">
        <f>SUM(C166)</f>
        <v>0</v>
      </c>
      <c r="D167" s="28">
        <f>SUM(D166)</f>
        <v>0</v>
      </c>
      <c r="E167" s="28">
        <f>SUM(E166)</f>
        <v>0</v>
      </c>
      <c r="F167" s="28">
        <f>SUM(F166)</f>
        <v>0</v>
      </c>
      <c r="G167" s="28">
        <f>SUM(G166)</f>
        <v>0</v>
      </c>
      <c r="H167" s="28">
        <f>SUM(H166)</f>
        <v>0</v>
      </c>
      <c r="I167" s="28">
        <f>SUM(I166)</f>
        <v>0</v>
      </c>
      <c r="J167" s="28">
        <f>SUM(J166)</f>
        <v>0</v>
      </c>
      <c r="K167" s="28">
        <f>SUM(K166)</f>
        <v>0</v>
      </c>
      <c r="L167" s="28">
        <f>SUM(L166)</f>
        <v>0</v>
      </c>
      <c r="M167" s="28">
        <f>SUM(M166)</f>
        <v>0</v>
      </c>
      <c r="N167" s="28">
        <f>SUM(N166)</f>
        <v>0</v>
      </c>
    </row>
    <row r="168" spans="1:14" x14ac:dyDescent="0.25">
      <c r="A168" s="10" t="s">
        <v>52</v>
      </c>
      <c r="B168" s="11" t="s">
        <v>53</v>
      </c>
      <c r="C168" s="12"/>
      <c r="D168" s="12">
        <f>SUM(D167)</f>
        <v>0</v>
      </c>
      <c r="E168" s="12"/>
      <c r="F168" s="12"/>
      <c r="G168" s="12">
        <f>SUM(G167)</f>
        <v>0</v>
      </c>
      <c r="H168" s="12"/>
      <c r="I168" s="12"/>
      <c r="J168" s="12">
        <f>SUM(J167)</f>
        <v>0</v>
      </c>
      <c r="K168" s="12"/>
      <c r="L168" s="12"/>
      <c r="M168" s="12">
        <f>SUM(M167)</f>
        <v>0</v>
      </c>
      <c r="N168" s="12"/>
    </row>
    <row r="169" spans="1:14" x14ac:dyDescent="0.25">
      <c r="A169" s="10" t="s">
        <v>54</v>
      </c>
      <c r="B169" s="11" t="s">
        <v>55</v>
      </c>
      <c r="C169" s="12"/>
      <c r="D169" s="12">
        <f>SUM(D168)</f>
        <v>0</v>
      </c>
      <c r="E169" s="12"/>
      <c r="F169" s="12"/>
      <c r="G169" s="12">
        <f>SUM(G168)</f>
        <v>0</v>
      </c>
      <c r="H169" s="12"/>
      <c r="I169" s="12"/>
      <c r="J169" s="12">
        <f>SUM(J168)</f>
        <v>0</v>
      </c>
      <c r="K169" s="12"/>
      <c r="L169" s="12"/>
      <c r="M169" s="12">
        <f>SUM(M168)</f>
        <v>0</v>
      </c>
      <c r="N169" s="12"/>
    </row>
    <row r="170" spans="1:14" s="37" customFormat="1" ht="11.25" customHeight="1" x14ac:dyDescent="0.25">
      <c r="A170" s="74" t="s">
        <v>56</v>
      </c>
      <c r="B170" s="74"/>
      <c r="C170" s="28">
        <f>SUM(C168:C169)</f>
        <v>0</v>
      </c>
      <c r="D170" s="28">
        <f t="shared" ref="D170:N170" si="9">SUM(D168:D169)</f>
        <v>0</v>
      </c>
      <c r="E170" s="28">
        <f t="shared" si="9"/>
        <v>0</v>
      </c>
      <c r="F170" s="28">
        <f t="shared" si="9"/>
        <v>0</v>
      </c>
      <c r="G170" s="28">
        <f t="shared" si="9"/>
        <v>0</v>
      </c>
      <c r="H170" s="28">
        <f t="shared" si="9"/>
        <v>0</v>
      </c>
      <c r="I170" s="28">
        <f t="shared" si="9"/>
        <v>0</v>
      </c>
      <c r="J170" s="28">
        <f t="shared" si="9"/>
        <v>0</v>
      </c>
      <c r="K170" s="28">
        <f t="shared" si="9"/>
        <v>0</v>
      </c>
      <c r="L170" s="28">
        <f t="shared" si="9"/>
        <v>0</v>
      </c>
      <c r="M170" s="28">
        <f t="shared" si="9"/>
        <v>0</v>
      </c>
      <c r="N170" s="28">
        <f t="shared" si="9"/>
        <v>0</v>
      </c>
    </row>
    <row r="171" spans="1:14" s="16" customFormat="1" ht="11.25" customHeight="1" x14ac:dyDescent="0.25">
      <c r="A171" s="73" t="s">
        <v>57</v>
      </c>
      <c r="B171" s="73"/>
      <c r="C171" s="95">
        <f t="shared" ref="C171:N171" si="10">C152+C157+C162+C165+C167+C170</f>
        <v>78164923.209999993</v>
      </c>
      <c r="D171" s="95">
        <f t="shared" si="10"/>
        <v>0</v>
      </c>
      <c r="E171" s="95">
        <f t="shared" si="10"/>
        <v>1135392886.54</v>
      </c>
      <c r="F171" s="95">
        <f t="shared" si="10"/>
        <v>94916090.169999987</v>
      </c>
      <c r="G171" s="95">
        <f t="shared" si="10"/>
        <v>0</v>
      </c>
      <c r="H171" s="95">
        <f t="shared" si="10"/>
        <v>340877216.44</v>
      </c>
      <c r="I171" s="95">
        <f t="shared" si="10"/>
        <v>144349882.22</v>
      </c>
      <c r="J171" s="95">
        <f t="shared" si="10"/>
        <v>59576.85</v>
      </c>
      <c r="K171" s="95">
        <f t="shared" si="10"/>
        <v>293508475.28000003</v>
      </c>
      <c r="L171" s="95">
        <f t="shared" si="10"/>
        <v>4228987.34</v>
      </c>
      <c r="M171" s="95">
        <f t="shared" si="10"/>
        <v>0</v>
      </c>
      <c r="N171" s="95">
        <f t="shared" si="10"/>
        <v>213618738.24999997</v>
      </c>
    </row>
    <row r="184" spans="1:14" ht="11.25" customHeight="1" x14ac:dyDescent="0.25">
      <c r="A184" s="69" t="s">
        <v>0</v>
      </c>
      <c r="B184" s="69"/>
      <c r="C184" s="70">
        <v>18</v>
      </c>
      <c r="D184" s="70"/>
      <c r="E184" s="70"/>
      <c r="F184" s="71">
        <v>19</v>
      </c>
      <c r="G184" s="71"/>
      <c r="H184" s="71"/>
      <c r="I184" s="70">
        <v>20</v>
      </c>
      <c r="J184" s="70"/>
      <c r="K184" s="70"/>
      <c r="L184" s="70">
        <v>50</v>
      </c>
      <c r="M184" s="70"/>
      <c r="N184" s="70"/>
    </row>
    <row r="185" spans="1:14" ht="11.25" customHeight="1" x14ac:dyDescent="0.25">
      <c r="A185" s="69"/>
      <c r="B185" s="69"/>
      <c r="C185" s="68" t="s">
        <v>70</v>
      </c>
      <c r="D185" s="68"/>
      <c r="E185" s="68"/>
      <c r="F185" s="72" t="s">
        <v>71</v>
      </c>
      <c r="G185" s="72"/>
      <c r="H185" s="72"/>
      <c r="I185" s="68" t="s">
        <v>72</v>
      </c>
      <c r="J185" s="68"/>
      <c r="K185" s="68"/>
      <c r="L185" s="68" t="s">
        <v>73</v>
      </c>
      <c r="M185" s="68"/>
      <c r="N185" s="68"/>
    </row>
    <row r="186" spans="1:14" ht="11.25" customHeight="1" x14ac:dyDescent="0.25">
      <c r="A186" s="69"/>
      <c r="B186" s="69"/>
      <c r="C186" s="68" t="s">
        <v>5</v>
      </c>
      <c r="D186" s="68"/>
      <c r="E186" s="68" t="s">
        <v>6</v>
      </c>
      <c r="F186" s="76" t="s">
        <v>5</v>
      </c>
      <c r="G186" s="76"/>
      <c r="H186" s="77" t="s">
        <v>6</v>
      </c>
      <c r="I186" s="68" t="s">
        <v>5</v>
      </c>
      <c r="J186" s="68"/>
      <c r="K186" s="68" t="s">
        <v>6</v>
      </c>
      <c r="L186" s="68" t="s">
        <v>5</v>
      </c>
      <c r="M186" s="68"/>
      <c r="N186" s="68" t="s">
        <v>6</v>
      </c>
    </row>
    <row r="187" spans="1:14" x14ac:dyDescent="0.25">
      <c r="A187" s="69"/>
      <c r="B187" s="69"/>
      <c r="C187" s="5"/>
      <c r="D187" s="6" t="s">
        <v>7</v>
      </c>
      <c r="E187" s="68"/>
      <c r="F187" s="7"/>
      <c r="G187" s="6" t="s">
        <v>7</v>
      </c>
      <c r="H187" s="77"/>
      <c r="I187" s="5"/>
      <c r="J187" s="6" t="s">
        <v>7</v>
      </c>
      <c r="K187" s="68"/>
      <c r="L187" s="5"/>
      <c r="M187" s="6" t="s">
        <v>7</v>
      </c>
      <c r="N187" s="68"/>
    </row>
    <row r="188" spans="1:14" ht="11.25" customHeight="1" x14ac:dyDescent="0.25">
      <c r="A188" s="73" t="s">
        <v>8</v>
      </c>
      <c r="B188" s="73"/>
      <c r="C188" s="5"/>
      <c r="D188" s="6"/>
      <c r="E188" s="9"/>
      <c r="F188" s="7"/>
      <c r="G188" s="6"/>
      <c r="H188" s="7"/>
      <c r="I188" s="5"/>
      <c r="J188" s="6"/>
      <c r="K188" s="9"/>
      <c r="L188" s="5"/>
      <c r="M188" s="6"/>
      <c r="N188" s="9"/>
    </row>
    <row r="189" spans="1:14" x14ac:dyDescent="0.25">
      <c r="A189" s="10" t="s">
        <v>9</v>
      </c>
      <c r="B189" s="11" t="s">
        <v>10</v>
      </c>
      <c r="C189" s="12">
        <v>327338.96999999997</v>
      </c>
      <c r="D189" s="13">
        <v>0</v>
      </c>
      <c r="E189" s="12">
        <v>603336</v>
      </c>
      <c r="F189" s="12">
        <v>1412320.3000000003</v>
      </c>
      <c r="G189" s="13">
        <v>0</v>
      </c>
      <c r="H189" s="12">
        <v>3415892.209999999</v>
      </c>
      <c r="I189" s="12"/>
      <c r="J189" s="13"/>
      <c r="K189" s="12"/>
      <c r="L189" s="12"/>
      <c r="M189" s="13"/>
      <c r="N189" s="12"/>
    </row>
    <row r="190" spans="1:14" x14ac:dyDescent="0.25">
      <c r="A190" s="10" t="s">
        <v>11</v>
      </c>
      <c r="B190" s="11" t="s">
        <v>12</v>
      </c>
      <c r="C190" s="12">
        <v>19052.580000000002</v>
      </c>
      <c r="D190" s="13">
        <v>0</v>
      </c>
      <c r="E190" s="12">
        <v>45423.360000000001</v>
      </c>
      <c r="F190" s="12">
        <v>180476.15</v>
      </c>
      <c r="G190" s="13">
        <v>0</v>
      </c>
      <c r="H190" s="12">
        <v>423250.75</v>
      </c>
      <c r="I190" s="12"/>
      <c r="J190" s="13"/>
      <c r="K190" s="12"/>
      <c r="L190" s="12"/>
      <c r="M190" s="13"/>
      <c r="N190" s="12"/>
    </row>
    <row r="191" spans="1:14" x14ac:dyDescent="0.25">
      <c r="A191" s="10" t="s">
        <v>13</v>
      </c>
      <c r="B191" s="11" t="s">
        <v>14</v>
      </c>
      <c r="C191" s="12">
        <v>0</v>
      </c>
      <c r="D191" s="13">
        <v>0</v>
      </c>
      <c r="E191" s="12">
        <v>9951.5400000000009</v>
      </c>
      <c r="F191" s="12">
        <v>888725.86</v>
      </c>
      <c r="G191" s="13">
        <v>0</v>
      </c>
      <c r="H191" s="12">
        <v>3590187.3399999989</v>
      </c>
      <c r="I191" s="12"/>
      <c r="J191" s="13"/>
      <c r="K191" s="12"/>
      <c r="L191" s="12"/>
      <c r="M191" s="13"/>
      <c r="N191" s="12"/>
    </row>
    <row r="192" spans="1:14" x14ac:dyDescent="0.25">
      <c r="A192" s="10" t="s">
        <v>15</v>
      </c>
      <c r="B192" s="11" t="s">
        <v>16</v>
      </c>
      <c r="C192" s="12">
        <v>6060000</v>
      </c>
      <c r="D192" s="13">
        <v>0</v>
      </c>
      <c r="E192" s="12">
        <v>6679786.0899999999</v>
      </c>
      <c r="F192" s="12">
        <v>1617248.97</v>
      </c>
      <c r="G192" s="13">
        <v>0</v>
      </c>
      <c r="H192" s="12">
        <v>61660388.899999984</v>
      </c>
      <c r="I192" s="12"/>
      <c r="J192" s="13"/>
      <c r="K192" s="12"/>
      <c r="L192" s="12"/>
      <c r="M192" s="13"/>
      <c r="N192" s="12"/>
    </row>
    <row r="193" spans="1:14" x14ac:dyDescent="0.25">
      <c r="A193" s="10" t="s">
        <v>17</v>
      </c>
      <c r="B193" s="11" t="s">
        <v>18</v>
      </c>
      <c r="C193" s="12"/>
      <c r="D193" s="13"/>
      <c r="E193" s="12"/>
      <c r="F193" s="12">
        <v>0</v>
      </c>
      <c r="G193" s="13">
        <v>0</v>
      </c>
      <c r="H193" s="12">
        <v>0</v>
      </c>
      <c r="I193" s="12"/>
      <c r="J193" s="13"/>
      <c r="K193" s="12"/>
      <c r="L193" s="12">
        <v>13747628.050000001</v>
      </c>
      <c r="M193" s="13">
        <v>0</v>
      </c>
      <c r="N193" s="12">
        <v>20846855.350000001</v>
      </c>
    </row>
    <row r="194" spans="1:14" x14ac:dyDescent="0.25">
      <c r="A194" s="10" t="s">
        <v>19</v>
      </c>
      <c r="B194" s="11" t="s">
        <v>20</v>
      </c>
      <c r="C194" s="12"/>
      <c r="D194" s="13"/>
      <c r="E194" s="12"/>
      <c r="F194" s="12"/>
      <c r="G194" s="13"/>
      <c r="H194" s="12"/>
      <c r="I194" s="12"/>
      <c r="J194" s="13"/>
      <c r="K194" s="12"/>
      <c r="L194" s="12"/>
      <c r="M194" s="13"/>
      <c r="N194" s="12"/>
    </row>
    <row r="195" spans="1:14" x14ac:dyDescent="0.25">
      <c r="A195" s="10" t="s">
        <v>21</v>
      </c>
      <c r="B195" s="11" t="s">
        <v>22</v>
      </c>
      <c r="C195" s="12">
        <v>11147161.039999999</v>
      </c>
      <c r="D195" s="13">
        <v>0</v>
      </c>
      <c r="E195" s="12">
        <v>12246418.68</v>
      </c>
      <c r="F195" s="12">
        <v>0</v>
      </c>
      <c r="G195" s="13">
        <v>0</v>
      </c>
      <c r="H195" s="12">
        <v>0</v>
      </c>
      <c r="I195" s="12"/>
      <c r="J195" s="13"/>
      <c r="K195" s="12"/>
      <c r="L195" s="12"/>
      <c r="M195" s="13"/>
      <c r="N195" s="12"/>
    </row>
    <row r="196" spans="1:14" x14ac:dyDescent="0.25">
      <c r="A196" s="10" t="s">
        <v>23</v>
      </c>
      <c r="B196" s="11" t="s">
        <v>24</v>
      </c>
      <c r="C196" s="12"/>
      <c r="D196" s="13"/>
      <c r="E196" s="12"/>
      <c r="F196" s="12"/>
      <c r="G196" s="13"/>
      <c r="H196" s="12"/>
      <c r="I196" s="12">
        <v>252880173.28</v>
      </c>
      <c r="J196" s="13">
        <v>0</v>
      </c>
      <c r="K196" s="12">
        <v>4837275233.6300001</v>
      </c>
      <c r="L196" s="12"/>
      <c r="M196" s="13"/>
      <c r="N196" s="12"/>
    </row>
    <row r="197" spans="1:14" s="37" customFormat="1" ht="11.25" customHeight="1" x14ac:dyDescent="0.25">
      <c r="A197" s="74" t="s">
        <v>25</v>
      </c>
      <c r="B197" s="74"/>
      <c r="C197" s="28">
        <f>SUM(C189:C196)</f>
        <v>17553552.59</v>
      </c>
      <c r="D197" s="29">
        <v>0</v>
      </c>
      <c r="E197" s="28">
        <f>SUM(E189:E196)</f>
        <v>19584915.670000002</v>
      </c>
      <c r="F197" s="28">
        <f>SUM(F189:F196)</f>
        <v>4098771.2800000003</v>
      </c>
      <c r="G197" s="29"/>
      <c r="H197" s="28">
        <f>SUM(H189:H196)</f>
        <v>69089719.199999988</v>
      </c>
      <c r="I197" s="28">
        <f>SUM(I189:I196)</f>
        <v>252880173.28</v>
      </c>
      <c r="J197" s="29">
        <v>0</v>
      </c>
      <c r="K197" s="28">
        <f>SUM(K189:K196)</f>
        <v>4837275233.6300001</v>
      </c>
      <c r="L197" s="28">
        <f>SUM(L189:L196)</f>
        <v>13747628.050000001</v>
      </c>
      <c r="M197" s="29">
        <v>0</v>
      </c>
      <c r="N197" s="28">
        <f>SUM(N189:N196)</f>
        <v>20846855.350000001</v>
      </c>
    </row>
    <row r="198" spans="1:14" ht="20.399999999999999" x14ac:dyDescent="0.25">
      <c r="A198" s="10" t="s">
        <v>26</v>
      </c>
      <c r="B198" s="11" t="s">
        <v>27</v>
      </c>
      <c r="C198" s="12"/>
      <c r="D198" s="13"/>
      <c r="E198" s="12"/>
      <c r="F198" s="12">
        <v>10000</v>
      </c>
      <c r="G198" s="13">
        <v>0</v>
      </c>
      <c r="H198" s="12">
        <v>634902.43000000005</v>
      </c>
      <c r="I198" s="12"/>
      <c r="J198" s="13"/>
      <c r="K198" s="12"/>
      <c r="L198" s="12"/>
      <c r="M198" s="13"/>
      <c r="N198" s="12"/>
    </row>
    <row r="199" spans="1:14" x14ac:dyDescent="0.25">
      <c r="A199" s="10" t="s">
        <v>28</v>
      </c>
      <c r="B199" s="11" t="s">
        <v>29</v>
      </c>
      <c r="C199" s="12">
        <v>4595014.7300000004</v>
      </c>
      <c r="D199" s="13">
        <v>0</v>
      </c>
      <c r="E199" s="12">
        <v>4595014.7300000004</v>
      </c>
      <c r="F199" s="12">
        <v>0</v>
      </c>
      <c r="G199" s="13">
        <v>0</v>
      </c>
      <c r="H199" s="12">
        <v>8541408.8699999992</v>
      </c>
      <c r="I199" s="12"/>
      <c r="J199" s="13"/>
      <c r="K199" s="12"/>
      <c r="L199" s="12"/>
      <c r="M199" s="13"/>
      <c r="N199" s="12"/>
    </row>
    <row r="200" spans="1:14" x14ac:dyDescent="0.25">
      <c r="A200" s="10" t="s">
        <v>30</v>
      </c>
      <c r="B200" s="11" t="s">
        <v>31</v>
      </c>
      <c r="C200" s="12"/>
      <c r="D200" s="13"/>
      <c r="E200" s="12"/>
      <c r="F200" s="12"/>
      <c r="G200" s="13"/>
      <c r="H200" s="12"/>
      <c r="I200" s="12"/>
      <c r="J200" s="13"/>
      <c r="K200" s="12"/>
      <c r="L200" s="12"/>
      <c r="M200" s="13"/>
      <c r="N200" s="12"/>
    </row>
    <row r="201" spans="1:14" x14ac:dyDescent="0.25">
      <c r="A201" s="10" t="s">
        <v>32</v>
      </c>
      <c r="B201" s="11" t="s">
        <v>33</v>
      </c>
      <c r="C201" s="12"/>
      <c r="D201" s="13"/>
      <c r="E201" s="12"/>
      <c r="F201" s="12"/>
      <c r="G201" s="13"/>
      <c r="H201" s="12"/>
      <c r="I201" s="12">
        <v>90500000</v>
      </c>
      <c r="J201" s="13">
        <v>0</v>
      </c>
      <c r="K201" s="12">
        <v>90500000</v>
      </c>
      <c r="L201" s="12"/>
      <c r="M201" s="13"/>
      <c r="N201" s="12"/>
    </row>
    <row r="202" spans="1:14" s="37" customFormat="1" ht="11.25" customHeight="1" x14ac:dyDescent="0.25">
      <c r="A202" s="74" t="s">
        <v>34</v>
      </c>
      <c r="B202" s="74"/>
      <c r="C202" s="28">
        <f>SUM(C198:C201)</f>
        <v>4595014.7300000004</v>
      </c>
      <c r="D202" s="29">
        <v>0</v>
      </c>
      <c r="E202" s="28">
        <f>SUM(E198:E201)</f>
        <v>4595014.7300000004</v>
      </c>
      <c r="F202" s="28">
        <f>SUM(F198:F201)</f>
        <v>10000</v>
      </c>
      <c r="G202" s="29"/>
      <c r="H202" s="28">
        <f>SUM(H198:H201)</f>
        <v>9176311.2999999989</v>
      </c>
      <c r="I202" s="28">
        <f>SUM(I198:I201)</f>
        <v>90500000</v>
      </c>
      <c r="J202" s="29">
        <v>0</v>
      </c>
      <c r="K202" s="28">
        <f>SUM(K198:K201)</f>
        <v>90500000</v>
      </c>
      <c r="L202" s="28">
        <f>SUM(L198:L201)</f>
        <v>0</v>
      </c>
      <c r="M202" s="29">
        <v>0</v>
      </c>
      <c r="N202" s="28">
        <f>SUM(N198:N201)</f>
        <v>0</v>
      </c>
    </row>
    <row r="203" spans="1:14" x14ac:dyDescent="0.25">
      <c r="A203" s="10" t="s">
        <v>35</v>
      </c>
      <c r="B203" s="11" t="s">
        <v>36</v>
      </c>
      <c r="C203" s="12"/>
      <c r="D203" s="13"/>
      <c r="E203" s="12"/>
      <c r="F203" s="12"/>
      <c r="G203" s="13"/>
      <c r="H203" s="12"/>
      <c r="I203" s="12"/>
      <c r="J203" s="13"/>
      <c r="K203" s="12"/>
      <c r="L203" s="12"/>
      <c r="M203" s="13"/>
      <c r="N203" s="12"/>
    </row>
    <row r="204" spans="1:14" x14ac:dyDescent="0.25">
      <c r="A204" s="10" t="s">
        <v>37</v>
      </c>
      <c r="B204" s="11" t="s">
        <v>38</v>
      </c>
      <c r="C204" s="12"/>
      <c r="D204" s="13"/>
      <c r="E204" s="12"/>
      <c r="F204" s="12"/>
      <c r="G204" s="13"/>
      <c r="H204" s="12"/>
      <c r="I204" s="12"/>
      <c r="J204" s="13"/>
      <c r="K204" s="12"/>
      <c r="L204" s="12"/>
      <c r="M204" s="13"/>
      <c r="N204" s="12"/>
    </row>
    <row r="205" spans="1:14" ht="20.399999999999999" x14ac:dyDescent="0.25">
      <c r="A205" s="10" t="s">
        <v>39</v>
      </c>
      <c r="B205" s="11" t="s">
        <v>40</v>
      </c>
      <c r="C205" s="12">
        <v>200499.55</v>
      </c>
      <c r="D205" s="12">
        <v>0</v>
      </c>
      <c r="E205" s="12">
        <v>200499.55</v>
      </c>
      <c r="F205" s="12"/>
      <c r="G205" s="13"/>
      <c r="H205" s="12"/>
      <c r="I205" s="12"/>
      <c r="J205" s="12"/>
      <c r="K205" s="12"/>
      <c r="L205" s="12"/>
      <c r="M205" s="12"/>
      <c r="N205" s="12"/>
    </row>
    <row r="206" spans="1:14" ht="20.399999999999999" x14ac:dyDescent="0.25">
      <c r="A206" s="10" t="s">
        <v>41</v>
      </c>
      <c r="B206" s="11" t="s">
        <v>42</v>
      </c>
      <c r="C206" s="12"/>
      <c r="D206" s="13"/>
      <c r="E206" s="12"/>
      <c r="F206" s="12"/>
      <c r="G206" s="13"/>
      <c r="H206" s="12"/>
      <c r="I206" s="12"/>
      <c r="J206" s="13"/>
      <c r="K206" s="12"/>
      <c r="L206" s="12"/>
      <c r="M206" s="13"/>
      <c r="N206" s="12"/>
    </row>
    <row r="207" spans="1:14" s="37" customFormat="1" ht="11.25" customHeight="1" x14ac:dyDescent="0.25">
      <c r="A207" s="75" t="s">
        <v>43</v>
      </c>
      <c r="B207" s="75"/>
      <c r="C207" s="28">
        <f>SUM(C203:C206)</f>
        <v>200499.55</v>
      </c>
      <c r="D207" s="29">
        <v>0</v>
      </c>
      <c r="E207" s="28">
        <f>SUM(E203:E206)</f>
        <v>200499.55</v>
      </c>
      <c r="F207" s="28">
        <f>SUM(F203:F206)</f>
        <v>0</v>
      </c>
      <c r="G207" s="29"/>
      <c r="H207" s="28">
        <f>SUM(H203:H206)</f>
        <v>0</v>
      </c>
      <c r="I207" s="28">
        <f>SUM(I203:I206)</f>
        <v>0</v>
      </c>
      <c r="J207" s="29">
        <v>0</v>
      </c>
      <c r="K207" s="28">
        <f>SUM(K203:K206)</f>
        <v>0</v>
      </c>
      <c r="L207" s="28">
        <f>SUM(L203:L206)</f>
        <v>0</v>
      </c>
      <c r="M207" s="29">
        <v>0</v>
      </c>
      <c r="N207" s="28">
        <f>SUM(N203:N206)</f>
        <v>0</v>
      </c>
    </row>
    <row r="208" spans="1:14" ht="20.399999999999999" x14ac:dyDescent="0.25">
      <c r="A208" s="10" t="s">
        <v>44</v>
      </c>
      <c r="B208" s="11" t="s">
        <v>45</v>
      </c>
      <c r="C208" s="12"/>
      <c r="D208" s="13"/>
      <c r="E208" s="12"/>
      <c r="F208" s="12"/>
      <c r="G208" s="13"/>
      <c r="H208" s="12"/>
      <c r="I208" s="12"/>
      <c r="J208" s="13"/>
      <c r="K208" s="12"/>
      <c r="L208" s="12">
        <v>20250530.149999999</v>
      </c>
      <c r="M208" s="13">
        <v>0</v>
      </c>
      <c r="N208" s="12">
        <v>30150381.949999996</v>
      </c>
    </row>
    <row r="209" spans="1:14" x14ac:dyDescent="0.25">
      <c r="A209" s="10" t="s">
        <v>46</v>
      </c>
      <c r="B209" s="11" t="s">
        <v>47</v>
      </c>
      <c r="C209" s="12"/>
      <c r="D209" s="12"/>
      <c r="E209" s="12"/>
      <c r="F209" s="12"/>
      <c r="G209" s="13"/>
      <c r="H209" s="12"/>
      <c r="I209" s="12"/>
      <c r="J209" s="12"/>
      <c r="K209" s="12"/>
      <c r="L209" s="12">
        <v>481279255.04000002</v>
      </c>
      <c r="M209" s="12">
        <v>0</v>
      </c>
      <c r="N209" s="12">
        <v>481279255.04000002</v>
      </c>
    </row>
    <row r="210" spans="1:14" s="37" customFormat="1" ht="11.25" customHeight="1" x14ac:dyDescent="0.25">
      <c r="A210" s="74" t="s">
        <v>48</v>
      </c>
      <c r="B210" s="74"/>
      <c r="C210" s="28">
        <f>SUM(C208:C209)</f>
        <v>0</v>
      </c>
      <c r="D210" s="29">
        <v>0</v>
      </c>
      <c r="E210" s="28">
        <f>SUM(E208:E209)</f>
        <v>0</v>
      </c>
      <c r="F210" s="28">
        <f>SUM(F208:F209)</f>
        <v>0</v>
      </c>
      <c r="G210" s="29"/>
      <c r="H210" s="28">
        <f>SUM(H208:H209)</f>
        <v>0</v>
      </c>
      <c r="I210" s="28">
        <f>SUM(I208:I209)</f>
        <v>0</v>
      </c>
      <c r="J210" s="29">
        <v>0</v>
      </c>
      <c r="K210" s="28">
        <f>SUM(K208:K209)</f>
        <v>0</v>
      </c>
      <c r="L210" s="28">
        <f>SUM(L208:L209)</f>
        <v>501529785.19</v>
      </c>
      <c r="M210" s="29">
        <v>0</v>
      </c>
      <c r="N210" s="28">
        <f>SUM(N208:N209)</f>
        <v>511429636.99000001</v>
      </c>
    </row>
    <row r="211" spans="1:14" ht="20.399999999999999" x14ac:dyDescent="0.25">
      <c r="A211" s="10" t="s">
        <v>49</v>
      </c>
      <c r="B211" s="11" t="s">
        <v>50</v>
      </c>
      <c r="C211" s="12"/>
      <c r="D211" s="12">
        <f>SUM(D210)</f>
        <v>0</v>
      </c>
      <c r="E211" s="12"/>
      <c r="F211" s="12"/>
      <c r="G211" s="13"/>
      <c r="H211" s="12"/>
      <c r="I211" s="12"/>
      <c r="J211" s="12">
        <f>SUM(J210)</f>
        <v>0</v>
      </c>
      <c r="K211" s="12"/>
      <c r="L211" s="12"/>
      <c r="M211" s="12">
        <f>SUM(M210)</f>
        <v>0</v>
      </c>
      <c r="N211" s="12"/>
    </row>
    <row r="212" spans="1:14" s="37" customFormat="1" ht="11.25" customHeight="1" x14ac:dyDescent="0.25">
      <c r="A212" s="74" t="s">
        <v>51</v>
      </c>
      <c r="B212" s="74"/>
      <c r="C212" s="28">
        <f>SUM(C211)</f>
        <v>0</v>
      </c>
      <c r="D212" s="28">
        <f>SUM(D211)</f>
        <v>0</v>
      </c>
      <c r="E212" s="28">
        <f>SUM(E211)</f>
        <v>0</v>
      </c>
      <c r="F212" s="28">
        <f>SUM(F211)</f>
        <v>0</v>
      </c>
      <c r="G212" s="29"/>
      <c r="H212" s="28">
        <f>SUM(H211)</f>
        <v>0</v>
      </c>
      <c r="I212" s="28">
        <f>SUM(I211)</f>
        <v>0</v>
      </c>
      <c r="J212" s="28">
        <f>SUM(J211)</f>
        <v>0</v>
      </c>
      <c r="K212" s="28">
        <f>SUM(K211)</f>
        <v>0</v>
      </c>
      <c r="L212" s="28">
        <f>SUM(L211)</f>
        <v>0</v>
      </c>
      <c r="M212" s="28">
        <f>SUM(M211)</f>
        <v>0</v>
      </c>
      <c r="N212" s="28">
        <f>SUM(N211)</f>
        <v>0</v>
      </c>
    </row>
    <row r="213" spans="1:14" x14ac:dyDescent="0.25">
      <c r="A213" s="10" t="s">
        <v>52</v>
      </c>
      <c r="B213" s="11" t="s">
        <v>53</v>
      </c>
      <c r="C213" s="12"/>
      <c r="D213" s="12">
        <f>SUM(D212)</f>
        <v>0</v>
      </c>
      <c r="E213" s="12"/>
      <c r="F213" s="12"/>
      <c r="G213" s="13"/>
      <c r="H213" s="12"/>
      <c r="I213" s="12"/>
      <c r="J213" s="12">
        <f>SUM(J212)</f>
        <v>0</v>
      </c>
      <c r="K213" s="12"/>
      <c r="L213" s="12"/>
      <c r="M213" s="12">
        <f>SUM(M212)</f>
        <v>0</v>
      </c>
      <c r="N213" s="12"/>
    </row>
    <row r="214" spans="1:14" x14ac:dyDescent="0.25">
      <c r="A214" s="10" t="s">
        <v>54</v>
      </c>
      <c r="B214" s="11" t="s">
        <v>55</v>
      </c>
      <c r="C214" s="12"/>
      <c r="D214" s="12">
        <f>SUM(D213)</f>
        <v>0</v>
      </c>
      <c r="E214" s="12"/>
      <c r="F214" s="12"/>
      <c r="G214" s="13"/>
      <c r="H214" s="12"/>
      <c r="I214" s="12"/>
      <c r="J214" s="12">
        <f>SUM(J213)</f>
        <v>0</v>
      </c>
      <c r="K214" s="12"/>
      <c r="L214" s="12"/>
      <c r="M214" s="12">
        <f>SUM(M213)</f>
        <v>0</v>
      </c>
      <c r="N214" s="12"/>
    </row>
    <row r="215" spans="1:14" s="37" customFormat="1" ht="11.25" customHeight="1" x14ac:dyDescent="0.25">
      <c r="A215" s="74" t="s">
        <v>56</v>
      </c>
      <c r="B215" s="74"/>
      <c r="C215" s="28">
        <f>SUM(C213:C214)</f>
        <v>0</v>
      </c>
      <c r="D215" s="28">
        <f t="shared" ref="D215:N215" si="11">SUM(D213:D214)</f>
        <v>0</v>
      </c>
      <c r="E215" s="28">
        <f t="shared" si="11"/>
        <v>0</v>
      </c>
      <c r="F215" s="28">
        <f t="shared" si="11"/>
        <v>0</v>
      </c>
      <c r="G215" s="28">
        <f t="shared" si="11"/>
        <v>0</v>
      </c>
      <c r="H215" s="28">
        <f t="shared" si="11"/>
        <v>0</v>
      </c>
      <c r="I215" s="28">
        <f t="shared" si="11"/>
        <v>0</v>
      </c>
      <c r="J215" s="28">
        <f t="shared" si="11"/>
        <v>0</v>
      </c>
      <c r="K215" s="28">
        <f t="shared" si="11"/>
        <v>0</v>
      </c>
      <c r="L215" s="28">
        <f t="shared" si="11"/>
        <v>0</v>
      </c>
      <c r="M215" s="28">
        <f t="shared" si="11"/>
        <v>0</v>
      </c>
      <c r="N215" s="28">
        <f t="shared" si="11"/>
        <v>0</v>
      </c>
    </row>
    <row r="216" spans="1:14" s="16" customFormat="1" ht="11.25" customHeight="1" x14ac:dyDescent="0.25">
      <c r="A216" s="73" t="s">
        <v>57</v>
      </c>
      <c r="B216" s="73"/>
      <c r="C216" s="95">
        <f t="shared" ref="C216:N216" si="12">C197+C202+C207+C210+C212+C215</f>
        <v>22349066.870000001</v>
      </c>
      <c r="D216" s="95">
        <f t="shared" si="12"/>
        <v>0</v>
      </c>
      <c r="E216" s="95">
        <f t="shared" si="12"/>
        <v>24380429.950000003</v>
      </c>
      <c r="F216" s="95">
        <f t="shared" si="12"/>
        <v>4108771.2800000003</v>
      </c>
      <c r="G216" s="95">
        <f t="shared" si="12"/>
        <v>0</v>
      </c>
      <c r="H216" s="95">
        <f t="shared" si="12"/>
        <v>78266030.499999985</v>
      </c>
      <c r="I216" s="95">
        <f t="shared" si="12"/>
        <v>343380173.27999997</v>
      </c>
      <c r="J216" s="95">
        <f t="shared" si="12"/>
        <v>0</v>
      </c>
      <c r="K216" s="95">
        <f t="shared" si="12"/>
        <v>4927775233.6300001</v>
      </c>
      <c r="L216" s="95">
        <f t="shared" si="12"/>
        <v>515277413.24000001</v>
      </c>
      <c r="M216" s="95">
        <f t="shared" si="12"/>
        <v>0</v>
      </c>
      <c r="N216" s="95">
        <f t="shared" si="12"/>
        <v>532276492.34000003</v>
      </c>
    </row>
    <row r="228" spans="1:12" ht="11.25" customHeight="1" x14ac:dyDescent="0.25">
      <c r="A228" s="69" t="s">
        <v>0</v>
      </c>
      <c r="B228" s="69"/>
      <c r="C228" s="70">
        <v>60</v>
      </c>
      <c r="D228" s="70"/>
      <c r="E228" s="70"/>
      <c r="F228" s="71">
        <v>99</v>
      </c>
      <c r="G228" s="71"/>
      <c r="H228" s="71"/>
      <c r="I228" s="80" t="s">
        <v>74</v>
      </c>
      <c r="J228" s="68" t="s">
        <v>75</v>
      </c>
      <c r="K228" s="68"/>
      <c r="L228" s="68"/>
    </row>
    <row r="229" spans="1:12" ht="11.25" customHeight="1" x14ac:dyDescent="0.25">
      <c r="A229" s="69"/>
      <c r="B229" s="69"/>
      <c r="C229" s="68" t="s">
        <v>76</v>
      </c>
      <c r="D229" s="68"/>
      <c r="E229" s="68"/>
      <c r="F229" s="72" t="s">
        <v>77</v>
      </c>
      <c r="G229" s="72"/>
      <c r="H229" s="72"/>
      <c r="I229" s="80"/>
      <c r="J229" s="68"/>
      <c r="K229" s="68"/>
      <c r="L229" s="68"/>
    </row>
    <row r="230" spans="1:12" ht="11.25" customHeight="1" x14ac:dyDescent="0.25">
      <c r="A230" s="69"/>
      <c r="B230" s="69"/>
      <c r="C230" s="68" t="s">
        <v>5</v>
      </c>
      <c r="D230" s="68"/>
      <c r="E230" s="68" t="s">
        <v>6</v>
      </c>
      <c r="F230" s="76" t="s">
        <v>5</v>
      </c>
      <c r="G230" s="76"/>
      <c r="H230" s="77" t="s">
        <v>6</v>
      </c>
      <c r="I230" s="80"/>
      <c r="J230" s="68" t="s">
        <v>5</v>
      </c>
      <c r="K230" s="68"/>
      <c r="L230" s="68" t="s">
        <v>6</v>
      </c>
    </row>
    <row r="231" spans="1:12" x14ac:dyDescent="0.25">
      <c r="A231" s="69"/>
      <c r="B231" s="69"/>
      <c r="C231" s="5"/>
      <c r="D231" s="6" t="s">
        <v>7</v>
      </c>
      <c r="E231" s="68"/>
      <c r="F231" s="7"/>
      <c r="G231" s="6" t="s">
        <v>7</v>
      </c>
      <c r="H231" s="77"/>
      <c r="I231" s="56" t="s">
        <v>5</v>
      </c>
      <c r="J231" s="5"/>
      <c r="K231" s="58" t="s">
        <v>7</v>
      </c>
      <c r="L231" s="81"/>
    </row>
    <row r="232" spans="1:12" ht="11.25" customHeight="1" x14ac:dyDescent="0.25">
      <c r="A232" s="73" t="s">
        <v>8</v>
      </c>
      <c r="B232" s="73"/>
      <c r="C232" s="5"/>
      <c r="D232" s="6"/>
      <c r="E232" s="9"/>
      <c r="F232" s="31"/>
      <c r="G232" s="6"/>
      <c r="H232" s="7"/>
      <c r="I232" s="57">
        <f>16828231.92+189856295.46</f>
        <v>206684527.38</v>
      </c>
      <c r="J232" s="7"/>
      <c r="K232" s="62"/>
      <c r="L232" s="59"/>
    </row>
    <row r="233" spans="1:12" x14ac:dyDescent="0.25">
      <c r="A233" s="10" t="s">
        <v>9</v>
      </c>
      <c r="B233" s="11" t="s">
        <v>10</v>
      </c>
      <c r="C233" s="13">
        <v>0</v>
      </c>
      <c r="D233" s="13">
        <v>0</v>
      </c>
      <c r="E233" s="18">
        <v>0</v>
      </c>
      <c r="F233" s="33"/>
      <c r="G233" s="12">
        <v>0</v>
      </c>
      <c r="H233" s="17"/>
      <c r="I233" s="13"/>
      <c r="J233" s="18">
        <f t="shared" ref="J233:J259" si="13">C11+F11+I11+L11+C57+F57+I57+L57+C101+F101+I101+ L101+C144+F144+I144+L144+C189+F189+I189+L189+C233+F233</f>
        <v>175863687.98000005</v>
      </c>
      <c r="K233" s="33">
        <f t="shared" ref="K233:K259" si="14">D11+G11+J11+M11+D57+G57+J57+M57+D101+G101+J101+ M101+D144+G144+J144+M144+D189+G189+J189+M189+D233+G233</f>
        <v>146295.37</v>
      </c>
      <c r="L233" s="60">
        <f t="shared" ref="L233:L259" si="15">E11+H11+K11+N11+E57+H57+K57+N57+E101+H101+K101+ N101+E144+H144+K144+N144+E189+H189+K189+N189+E233+H233</f>
        <v>275801483.03000009</v>
      </c>
    </row>
    <row r="234" spans="1:12" x14ac:dyDescent="0.25">
      <c r="A234" s="10" t="s">
        <v>11</v>
      </c>
      <c r="B234" s="11" t="s">
        <v>12</v>
      </c>
      <c r="C234" s="13">
        <v>0</v>
      </c>
      <c r="D234" s="13">
        <v>0</v>
      </c>
      <c r="E234" s="18">
        <v>0</v>
      </c>
      <c r="F234" s="34"/>
      <c r="G234" s="12">
        <v>0</v>
      </c>
      <c r="H234" s="17"/>
      <c r="I234" s="13"/>
      <c r="J234" s="18">
        <f t="shared" si="13"/>
        <v>14543711.969999999</v>
      </c>
      <c r="K234" s="34">
        <f t="shared" si="14"/>
        <v>9801.5600000000013</v>
      </c>
      <c r="L234" s="61">
        <f t="shared" si="15"/>
        <v>24986949.009999994</v>
      </c>
    </row>
    <row r="235" spans="1:12" x14ac:dyDescent="0.25">
      <c r="A235" s="10" t="s">
        <v>13</v>
      </c>
      <c r="B235" s="11" t="s">
        <v>14</v>
      </c>
      <c r="C235" s="13">
        <v>0</v>
      </c>
      <c r="D235" s="13">
        <v>0</v>
      </c>
      <c r="E235" s="18">
        <v>0</v>
      </c>
      <c r="F235" s="34"/>
      <c r="G235" s="12">
        <v>0</v>
      </c>
      <c r="H235" s="17"/>
      <c r="I235" s="13"/>
      <c r="J235" s="18">
        <f t="shared" si="13"/>
        <v>898980513.68000019</v>
      </c>
      <c r="K235" s="34">
        <f t="shared" si="14"/>
        <v>0</v>
      </c>
      <c r="L235" s="61">
        <f t="shared" si="15"/>
        <v>1158762274.4099998</v>
      </c>
    </row>
    <row r="236" spans="1:12" x14ac:dyDescent="0.25">
      <c r="A236" s="10" t="s">
        <v>15</v>
      </c>
      <c r="B236" s="11" t="s">
        <v>16</v>
      </c>
      <c r="C236" s="13">
        <v>0</v>
      </c>
      <c r="D236" s="13">
        <v>0</v>
      </c>
      <c r="E236" s="18">
        <v>0</v>
      </c>
      <c r="F236" s="34"/>
      <c r="G236" s="12">
        <v>0</v>
      </c>
      <c r="H236" s="17"/>
      <c r="I236" s="13"/>
      <c r="J236" s="18">
        <f t="shared" si="13"/>
        <v>9307481725.9899998</v>
      </c>
      <c r="K236" s="34">
        <f t="shared" si="14"/>
        <v>0</v>
      </c>
      <c r="L236" s="61">
        <f t="shared" si="15"/>
        <v>10942506941.840004</v>
      </c>
    </row>
    <row r="237" spans="1:12" x14ac:dyDescent="0.25">
      <c r="A237" s="10" t="s">
        <v>17</v>
      </c>
      <c r="B237" s="11" t="s">
        <v>18</v>
      </c>
      <c r="C237" s="13">
        <v>0</v>
      </c>
      <c r="D237" s="13">
        <v>0</v>
      </c>
      <c r="E237" s="18">
        <v>0</v>
      </c>
      <c r="F237" s="34"/>
      <c r="G237" s="12">
        <v>0</v>
      </c>
      <c r="H237" s="17"/>
      <c r="I237" s="13"/>
      <c r="J237" s="18">
        <f t="shared" si="13"/>
        <v>27558793.600000001</v>
      </c>
      <c r="K237" s="34">
        <f t="shared" si="14"/>
        <v>0</v>
      </c>
      <c r="L237" s="61">
        <f t="shared" si="15"/>
        <v>37936086.609999999</v>
      </c>
    </row>
    <row r="238" spans="1:12" x14ac:dyDescent="0.25">
      <c r="A238" s="10" t="s">
        <v>19</v>
      </c>
      <c r="B238" s="11" t="s">
        <v>20</v>
      </c>
      <c r="C238" s="13">
        <v>0</v>
      </c>
      <c r="D238" s="13">
        <v>0</v>
      </c>
      <c r="E238" s="18">
        <v>0</v>
      </c>
      <c r="F238" s="34"/>
      <c r="G238" s="12">
        <v>0</v>
      </c>
      <c r="H238" s="17"/>
      <c r="I238" s="13"/>
      <c r="J238" s="18">
        <f t="shared" si="13"/>
        <v>10000</v>
      </c>
      <c r="K238" s="34">
        <f t="shared" si="14"/>
        <v>0</v>
      </c>
      <c r="L238" s="61">
        <f t="shared" si="15"/>
        <v>10000</v>
      </c>
    </row>
    <row r="239" spans="1:12" x14ac:dyDescent="0.25">
      <c r="A239" s="10" t="s">
        <v>21</v>
      </c>
      <c r="B239" s="11" t="s">
        <v>22</v>
      </c>
      <c r="C239" s="13">
        <v>0</v>
      </c>
      <c r="D239" s="13">
        <v>0</v>
      </c>
      <c r="E239" s="17"/>
      <c r="F239" s="34"/>
      <c r="G239" s="12">
        <v>0</v>
      </c>
      <c r="H239" s="17"/>
      <c r="I239" s="13"/>
      <c r="J239" s="18">
        <f t="shared" si="13"/>
        <v>55824397.670000002</v>
      </c>
      <c r="K239" s="34">
        <f t="shared" si="14"/>
        <v>0</v>
      </c>
      <c r="L239" s="61">
        <f t="shared" si="15"/>
        <v>60552381.819999993</v>
      </c>
    </row>
    <row r="240" spans="1:12" x14ac:dyDescent="0.25">
      <c r="A240" s="10" t="s">
        <v>23</v>
      </c>
      <c r="B240" s="11" t="s">
        <v>24</v>
      </c>
      <c r="C240" s="13">
        <v>0</v>
      </c>
      <c r="D240" s="13">
        <v>0</v>
      </c>
      <c r="E240" s="17"/>
      <c r="F240" s="34"/>
      <c r="G240" s="12">
        <v>0</v>
      </c>
      <c r="H240" s="17"/>
      <c r="I240" s="13"/>
      <c r="J240" s="18">
        <f t="shared" si="13"/>
        <v>261420905.78</v>
      </c>
      <c r="K240" s="34">
        <f t="shared" si="14"/>
        <v>0</v>
      </c>
      <c r="L240" s="61">
        <f t="shared" si="15"/>
        <v>4850987476.9899998</v>
      </c>
    </row>
    <row r="241" spans="1:12" ht="11.25" customHeight="1" x14ac:dyDescent="0.25">
      <c r="A241" s="78" t="s">
        <v>25</v>
      </c>
      <c r="B241" s="78"/>
      <c r="C241" s="13">
        <v>0</v>
      </c>
      <c r="D241" s="13">
        <v>0</v>
      </c>
      <c r="E241" s="17">
        <f>SUM(E233:E240)</f>
        <v>0</v>
      </c>
      <c r="F241" s="34"/>
      <c r="G241" s="12">
        <v>0</v>
      </c>
      <c r="H241" s="17"/>
      <c r="I241" s="13"/>
      <c r="J241" s="18">
        <f t="shared" si="13"/>
        <v>10741683736.670002</v>
      </c>
      <c r="K241" s="34">
        <f t="shared" si="14"/>
        <v>156096.93</v>
      </c>
      <c r="L241" s="61">
        <f t="shared" si="15"/>
        <v>17351543593.710007</v>
      </c>
    </row>
    <row r="242" spans="1:12" ht="20.399999999999999" x14ac:dyDescent="0.25">
      <c r="A242" s="10" t="s">
        <v>26</v>
      </c>
      <c r="B242" s="11" t="s">
        <v>27</v>
      </c>
      <c r="C242" s="13">
        <v>0</v>
      </c>
      <c r="D242" s="13">
        <v>0</v>
      </c>
      <c r="E242" s="17"/>
      <c r="F242" s="34"/>
      <c r="G242" s="12">
        <v>0</v>
      </c>
      <c r="H242" s="17"/>
      <c r="I242" s="13"/>
      <c r="J242" s="18">
        <f t="shared" si="13"/>
        <v>54797282.560000002</v>
      </c>
      <c r="K242" s="34">
        <f t="shared" si="14"/>
        <v>0</v>
      </c>
      <c r="L242" s="61">
        <f t="shared" si="15"/>
        <v>196031117.64000002</v>
      </c>
    </row>
    <row r="243" spans="1:12" x14ac:dyDescent="0.25">
      <c r="A243" s="10" t="s">
        <v>28</v>
      </c>
      <c r="B243" s="11" t="s">
        <v>29</v>
      </c>
      <c r="C243" s="13">
        <v>0</v>
      </c>
      <c r="D243" s="13">
        <v>0</v>
      </c>
      <c r="E243" s="17"/>
      <c r="F243" s="34"/>
      <c r="G243" s="12">
        <v>0</v>
      </c>
      <c r="H243" s="17"/>
      <c r="I243" s="13"/>
      <c r="J243" s="18">
        <f t="shared" si="13"/>
        <v>724226635.70000005</v>
      </c>
      <c r="K243" s="34">
        <f t="shared" si="14"/>
        <v>0</v>
      </c>
      <c r="L243" s="61">
        <f t="shared" si="15"/>
        <v>6619044761.1399994</v>
      </c>
    </row>
    <row r="244" spans="1:12" x14ac:dyDescent="0.25">
      <c r="A244" s="10" t="s">
        <v>30</v>
      </c>
      <c r="B244" s="11" t="s">
        <v>31</v>
      </c>
      <c r="C244" s="13">
        <v>0</v>
      </c>
      <c r="D244" s="13">
        <v>0</v>
      </c>
      <c r="E244" s="17"/>
      <c r="F244" s="34"/>
      <c r="G244" s="12">
        <v>0</v>
      </c>
      <c r="H244" s="17"/>
      <c r="I244" s="13"/>
      <c r="J244" s="18">
        <f t="shared" si="13"/>
        <v>14628727</v>
      </c>
      <c r="K244" s="34">
        <f t="shared" si="14"/>
        <v>0</v>
      </c>
      <c r="L244" s="61">
        <f t="shared" si="15"/>
        <v>364219249.16999996</v>
      </c>
    </row>
    <row r="245" spans="1:12" x14ac:dyDescent="0.25">
      <c r="A245" s="10" t="s">
        <v>32</v>
      </c>
      <c r="B245" s="11" t="s">
        <v>33</v>
      </c>
      <c r="C245" s="13">
        <v>0</v>
      </c>
      <c r="D245" s="13">
        <v>0</v>
      </c>
      <c r="E245" s="17"/>
      <c r="F245" s="34"/>
      <c r="G245" s="12">
        <v>0</v>
      </c>
      <c r="H245" s="17"/>
      <c r="I245" s="13"/>
      <c r="J245" s="18">
        <f t="shared" si="13"/>
        <v>90500000</v>
      </c>
      <c r="K245" s="34">
        <f t="shared" si="14"/>
        <v>0</v>
      </c>
      <c r="L245" s="61">
        <f t="shared" si="15"/>
        <v>90500000</v>
      </c>
    </row>
    <row r="246" spans="1:12" ht="11.25" customHeight="1" x14ac:dyDescent="0.25">
      <c r="A246" s="78" t="s">
        <v>34</v>
      </c>
      <c r="B246" s="78"/>
      <c r="C246" s="13">
        <v>0</v>
      </c>
      <c r="D246" s="13">
        <v>0</v>
      </c>
      <c r="E246" s="17">
        <f>SUM(E242:E245)</f>
        <v>0</v>
      </c>
      <c r="F246" s="34"/>
      <c r="G246" s="12">
        <v>0</v>
      </c>
      <c r="H246" s="17"/>
      <c r="I246" s="13"/>
      <c r="J246" s="18">
        <f t="shared" si="13"/>
        <v>884152645.25999999</v>
      </c>
      <c r="K246" s="34">
        <f t="shared" si="14"/>
        <v>0</v>
      </c>
      <c r="L246" s="61">
        <f t="shared" si="15"/>
        <v>7269795127.9499998</v>
      </c>
    </row>
    <row r="247" spans="1:12" x14ac:dyDescent="0.25">
      <c r="A247" s="10" t="s">
        <v>35</v>
      </c>
      <c r="B247" s="11" t="s">
        <v>36</v>
      </c>
      <c r="C247" s="13">
        <v>0</v>
      </c>
      <c r="D247" s="13">
        <v>0</v>
      </c>
      <c r="E247" s="17"/>
      <c r="F247" s="34"/>
      <c r="G247" s="12">
        <v>0</v>
      </c>
      <c r="H247" s="17"/>
      <c r="I247" s="13"/>
      <c r="J247" s="18">
        <f t="shared" si="13"/>
        <v>150000</v>
      </c>
      <c r="K247" s="34">
        <f t="shared" si="14"/>
        <v>0</v>
      </c>
      <c r="L247" s="61">
        <f t="shared" si="15"/>
        <v>150000</v>
      </c>
    </row>
    <row r="248" spans="1:12" x14ac:dyDescent="0.25">
      <c r="A248" s="10" t="s">
        <v>37</v>
      </c>
      <c r="B248" s="11" t="s">
        <v>38</v>
      </c>
      <c r="C248" s="13">
        <v>0</v>
      </c>
      <c r="D248" s="13">
        <v>0</v>
      </c>
      <c r="E248" s="17"/>
      <c r="F248" s="34"/>
      <c r="G248" s="12">
        <v>0</v>
      </c>
      <c r="H248" s="17"/>
      <c r="I248" s="13"/>
      <c r="J248" s="18">
        <f t="shared" si="13"/>
        <v>3200000</v>
      </c>
      <c r="K248" s="34">
        <f t="shared" si="14"/>
        <v>0</v>
      </c>
      <c r="L248" s="61">
        <f t="shared" si="15"/>
        <v>12878688.129999999</v>
      </c>
    </row>
    <row r="249" spans="1:12" ht="20.399999999999999" x14ac:dyDescent="0.25">
      <c r="A249" s="10" t="s">
        <v>39</v>
      </c>
      <c r="B249" s="11" t="s">
        <v>40</v>
      </c>
      <c r="C249" s="12">
        <f>SUM(C248)</f>
        <v>0</v>
      </c>
      <c r="D249" s="12">
        <f>SUM(D248)</f>
        <v>0</v>
      </c>
      <c r="E249" s="17"/>
      <c r="F249" s="34"/>
      <c r="G249" s="12">
        <f>SUM(G248)</f>
        <v>0</v>
      </c>
      <c r="H249" s="17"/>
      <c r="I249" s="13"/>
      <c r="J249" s="18">
        <f t="shared" si="13"/>
        <v>300499.55</v>
      </c>
      <c r="K249" s="34">
        <f t="shared" si="14"/>
        <v>0</v>
      </c>
      <c r="L249" s="61">
        <f t="shared" si="15"/>
        <v>1320499.55</v>
      </c>
    </row>
    <row r="250" spans="1:12" ht="20.399999999999999" x14ac:dyDescent="0.25">
      <c r="A250" s="10" t="s">
        <v>41</v>
      </c>
      <c r="B250" s="11" t="s">
        <v>42</v>
      </c>
      <c r="C250" s="13">
        <v>0</v>
      </c>
      <c r="D250" s="13">
        <v>0</v>
      </c>
      <c r="E250" s="17"/>
      <c r="F250" s="34"/>
      <c r="G250" s="12">
        <v>0</v>
      </c>
      <c r="H250" s="17"/>
      <c r="I250" s="13"/>
      <c r="J250" s="18">
        <f t="shared" si="13"/>
        <v>800080000</v>
      </c>
      <c r="K250" s="34">
        <f t="shared" si="14"/>
        <v>0</v>
      </c>
      <c r="L250" s="61">
        <f t="shared" si="15"/>
        <v>800080000</v>
      </c>
    </row>
    <row r="251" spans="1:12" ht="11.25" customHeight="1" x14ac:dyDescent="0.25">
      <c r="A251" s="82" t="s">
        <v>43</v>
      </c>
      <c r="B251" s="82"/>
      <c r="C251" s="13">
        <v>0</v>
      </c>
      <c r="D251" s="13">
        <v>0</v>
      </c>
      <c r="E251" s="17">
        <f>SUM(E247:E250)</f>
        <v>0</v>
      </c>
      <c r="F251" s="34"/>
      <c r="G251" s="12">
        <v>0</v>
      </c>
      <c r="H251" s="17"/>
      <c r="I251" s="13"/>
      <c r="J251" s="18">
        <f t="shared" si="13"/>
        <v>803730499.54999995</v>
      </c>
      <c r="K251" s="34">
        <f t="shared" si="14"/>
        <v>0</v>
      </c>
      <c r="L251" s="61">
        <f t="shared" si="15"/>
        <v>814429187.67999995</v>
      </c>
    </row>
    <row r="252" spans="1:12" ht="20.399999999999999" x14ac:dyDescent="0.25">
      <c r="A252" s="10" t="s">
        <v>44</v>
      </c>
      <c r="B252" s="11" t="s">
        <v>45</v>
      </c>
      <c r="C252" s="13">
        <v>0</v>
      </c>
      <c r="D252" s="13">
        <v>0</v>
      </c>
      <c r="E252" s="17"/>
      <c r="F252" s="34"/>
      <c r="G252" s="12">
        <v>0</v>
      </c>
      <c r="H252" s="17"/>
      <c r="I252" s="13"/>
      <c r="J252" s="18">
        <f t="shared" si="13"/>
        <v>57219822.449999996</v>
      </c>
      <c r="K252" s="34">
        <f t="shared" si="14"/>
        <v>0</v>
      </c>
      <c r="L252" s="61">
        <f t="shared" si="15"/>
        <v>76843329.680000007</v>
      </c>
    </row>
    <row r="253" spans="1:12" x14ac:dyDescent="0.25">
      <c r="A253" s="10" t="s">
        <v>46</v>
      </c>
      <c r="B253" s="11" t="s">
        <v>47</v>
      </c>
      <c r="C253" s="12">
        <f>SUM(C252)</f>
        <v>0</v>
      </c>
      <c r="D253" s="12">
        <f>SUM(D252)</f>
        <v>0</v>
      </c>
      <c r="E253" s="17"/>
      <c r="F253" s="34"/>
      <c r="G253" s="12">
        <f>SUM(G252)</f>
        <v>0</v>
      </c>
      <c r="H253" s="17"/>
      <c r="I253" s="13"/>
      <c r="J253" s="18">
        <f t="shared" si="13"/>
        <v>481279255.04000002</v>
      </c>
      <c r="K253" s="34">
        <f t="shared" si="14"/>
        <v>0</v>
      </c>
      <c r="L253" s="61">
        <f t="shared" si="15"/>
        <v>481279255.04000002</v>
      </c>
    </row>
    <row r="254" spans="1:12" ht="11.25" customHeight="1" x14ac:dyDescent="0.25">
      <c r="A254" s="78" t="s">
        <v>48</v>
      </c>
      <c r="B254" s="78"/>
      <c r="C254" s="13">
        <v>0</v>
      </c>
      <c r="D254" s="13">
        <v>0</v>
      </c>
      <c r="E254" s="17">
        <f>SUM(E252:E253)</f>
        <v>0</v>
      </c>
      <c r="F254" s="34"/>
      <c r="G254" s="12">
        <v>0</v>
      </c>
      <c r="H254" s="17"/>
      <c r="I254" s="13"/>
      <c r="J254" s="18">
        <f t="shared" si="13"/>
        <v>538499077.49000001</v>
      </c>
      <c r="K254" s="34">
        <f t="shared" si="14"/>
        <v>0</v>
      </c>
      <c r="L254" s="61">
        <f t="shared" si="15"/>
        <v>558122584.72000003</v>
      </c>
    </row>
    <row r="255" spans="1:12" ht="20.399999999999999" x14ac:dyDescent="0.25">
      <c r="A255" s="10" t="s">
        <v>49</v>
      </c>
      <c r="B255" s="11" t="s">
        <v>50</v>
      </c>
      <c r="C255" s="12">
        <f t="shared" ref="C255:D259" si="16">SUM(C254)</f>
        <v>0</v>
      </c>
      <c r="D255" s="12">
        <f t="shared" si="16"/>
        <v>0</v>
      </c>
      <c r="E255" s="17"/>
      <c r="F255" s="34"/>
      <c r="G255" s="12">
        <f>SUM(G254)</f>
        <v>0</v>
      </c>
      <c r="H255" s="17"/>
      <c r="I255" s="13"/>
      <c r="J255" s="18">
        <f t="shared" si="13"/>
        <v>0</v>
      </c>
      <c r="K255" s="34">
        <f t="shared" si="14"/>
        <v>0</v>
      </c>
      <c r="L255" s="61">
        <f t="shared" si="15"/>
        <v>0</v>
      </c>
    </row>
    <row r="256" spans="1:12" ht="11.25" customHeight="1" x14ac:dyDescent="0.25">
      <c r="A256" s="78" t="s">
        <v>51</v>
      </c>
      <c r="B256" s="78"/>
      <c r="C256" s="12">
        <f t="shared" si="16"/>
        <v>0</v>
      </c>
      <c r="D256" s="12">
        <f t="shared" si="16"/>
        <v>0</v>
      </c>
      <c r="E256" s="17">
        <f>SUM(E255)</f>
        <v>0</v>
      </c>
      <c r="F256" s="34"/>
      <c r="G256" s="12">
        <f>SUM(G255)</f>
        <v>0</v>
      </c>
      <c r="H256" s="17"/>
      <c r="I256" s="13"/>
      <c r="J256" s="18">
        <f t="shared" si="13"/>
        <v>0</v>
      </c>
      <c r="K256" s="34">
        <f t="shared" si="14"/>
        <v>0</v>
      </c>
      <c r="L256" s="61">
        <f t="shared" si="15"/>
        <v>0</v>
      </c>
    </row>
    <row r="257" spans="1:12" x14ac:dyDescent="0.25">
      <c r="A257" s="10" t="s">
        <v>52</v>
      </c>
      <c r="B257" s="11" t="s">
        <v>53</v>
      </c>
      <c r="C257" s="12">
        <f t="shared" si="16"/>
        <v>0</v>
      </c>
      <c r="D257" s="12">
        <f t="shared" si="16"/>
        <v>0</v>
      </c>
      <c r="E257" s="17"/>
      <c r="F257" s="34">
        <v>1715238000</v>
      </c>
      <c r="G257" s="12">
        <v>0</v>
      </c>
      <c r="H257" s="12">
        <v>3639095666.1300001</v>
      </c>
      <c r="I257" s="13"/>
      <c r="J257" s="18"/>
      <c r="K257" s="34"/>
      <c r="L257" s="61"/>
    </row>
    <row r="258" spans="1:12" x14ac:dyDescent="0.25">
      <c r="A258" s="10" t="s">
        <v>54</v>
      </c>
      <c r="B258" s="11" t="s">
        <v>55</v>
      </c>
      <c r="C258" s="12">
        <f t="shared" si="16"/>
        <v>0</v>
      </c>
      <c r="D258" s="12">
        <f t="shared" si="16"/>
        <v>0</v>
      </c>
      <c r="E258" s="17"/>
      <c r="F258" s="34">
        <v>35315000</v>
      </c>
      <c r="G258" s="12">
        <v>0</v>
      </c>
      <c r="H258" s="12">
        <v>58619992.050000004</v>
      </c>
      <c r="I258" s="13"/>
      <c r="J258" s="18"/>
      <c r="K258" s="34"/>
      <c r="L258" s="61"/>
    </row>
    <row r="259" spans="1:12" ht="11.25" customHeight="1" x14ac:dyDescent="0.25">
      <c r="A259" s="78" t="s">
        <v>56</v>
      </c>
      <c r="B259" s="78"/>
      <c r="C259" s="12">
        <f t="shared" si="16"/>
        <v>0</v>
      </c>
      <c r="D259" s="12">
        <f t="shared" si="16"/>
        <v>0</v>
      </c>
      <c r="E259" s="17">
        <f>SUM(E257:E258)</f>
        <v>0</v>
      </c>
      <c r="F259" s="99">
        <f>SUM(F257:F258)</f>
        <v>1750553000</v>
      </c>
      <c r="G259" s="65">
        <f>SUM(G257:G258)</f>
        <v>0</v>
      </c>
      <c r="H259" s="65">
        <f>SUM(H257:H258)</f>
        <v>3697715658.1800003</v>
      </c>
      <c r="I259" s="66"/>
      <c r="J259" s="100">
        <f t="shared" si="13"/>
        <v>1750553000</v>
      </c>
      <c r="K259" s="99">
        <f t="shared" si="14"/>
        <v>0</v>
      </c>
      <c r="L259" s="101">
        <f t="shared" si="15"/>
        <v>3697715658.1800003</v>
      </c>
    </row>
    <row r="260" spans="1:12" ht="11.25" customHeight="1" x14ac:dyDescent="0.25">
      <c r="A260" s="73" t="s">
        <v>57</v>
      </c>
      <c r="B260" s="73"/>
      <c r="C260" s="7">
        <f t="shared" ref="C260:H260" si="17">C241+C246+C251+C254+C256+C259</f>
        <v>0</v>
      </c>
      <c r="D260" s="7">
        <f t="shared" si="17"/>
        <v>0</v>
      </c>
      <c r="E260" s="7">
        <f t="shared" si="17"/>
        <v>0</v>
      </c>
      <c r="F260" s="102">
        <f t="shared" si="17"/>
        <v>1750553000</v>
      </c>
      <c r="G260" s="95">
        <f t="shared" si="17"/>
        <v>0</v>
      </c>
      <c r="H260" s="95">
        <f t="shared" si="17"/>
        <v>3697715658.1800003</v>
      </c>
      <c r="I260" s="103">
        <f>I232</f>
        <v>206684527.38</v>
      </c>
      <c r="J260" s="104">
        <f>C38+F38+I38+L38+C84+F84+I84+L84+C128+F128+I128+ L128+C171+F171+I171+L171+C216+F216+I216+L216+C260+F260+I260</f>
        <v>14925303486.35</v>
      </c>
      <c r="K260" s="105">
        <f>D38+G38+J38+M38+D84+G84+J84+M84+D128+G128+J128+ M128+D171+G171+J171+M171+D216+G216+J216+M216+D260+G260</f>
        <v>156096.93</v>
      </c>
      <c r="L260" s="106">
        <f>E38+H38+K38+N38+E84+H84+K84+N84+E128+H128+K128+ N128+E171+H171+K171+N171+E216+H216+K216+N216+E260+H260</f>
        <v>29691606152.240002</v>
      </c>
    </row>
  </sheetData>
  <sheetProtection selectLockedCells="1" selectUnlockedCells="1"/>
  <mergeCells count="146">
    <mergeCell ref="A259:B259"/>
    <mergeCell ref="A260:B260"/>
    <mergeCell ref="A232:B232"/>
    <mergeCell ref="A241:B241"/>
    <mergeCell ref="A246:B246"/>
    <mergeCell ref="A251:B251"/>
    <mergeCell ref="A254:B254"/>
    <mergeCell ref="A256:B256"/>
    <mergeCell ref="A212:B212"/>
    <mergeCell ref="A215:B215"/>
    <mergeCell ref="A216:B216"/>
    <mergeCell ref="A228:B231"/>
    <mergeCell ref="C228:E228"/>
    <mergeCell ref="F228:H228"/>
    <mergeCell ref="I228:I230"/>
    <mergeCell ref="J228:L229"/>
    <mergeCell ref="C229:E229"/>
    <mergeCell ref="F229:H229"/>
    <mergeCell ref="C230:D230"/>
    <mergeCell ref="E230:E231"/>
    <mergeCell ref="F230:G230"/>
    <mergeCell ref="H230:H231"/>
    <mergeCell ref="J230:K230"/>
    <mergeCell ref="L230:L231"/>
    <mergeCell ref="A188:B188"/>
    <mergeCell ref="A197:B197"/>
    <mergeCell ref="A202:B202"/>
    <mergeCell ref="A207:B207"/>
    <mergeCell ref="A210:B210"/>
    <mergeCell ref="E186:E187"/>
    <mergeCell ref="F186:G186"/>
    <mergeCell ref="H186:H187"/>
    <mergeCell ref="I186:J186"/>
    <mergeCell ref="A143:B143"/>
    <mergeCell ref="A152:B152"/>
    <mergeCell ref="L185:N185"/>
    <mergeCell ref="C186:D186"/>
    <mergeCell ref="A157:B157"/>
    <mergeCell ref="A162:B162"/>
    <mergeCell ref="A165:B165"/>
    <mergeCell ref="A167:B167"/>
    <mergeCell ref="A170:B170"/>
    <mergeCell ref="A171:B171"/>
    <mergeCell ref="K186:K187"/>
    <mergeCell ref="L186:M186"/>
    <mergeCell ref="A184:B187"/>
    <mergeCell ref="C184:E184"/>
    <mergeCell ref="F184:H184"/>
    <mergeCell ref="I184:K184"/>
    <mergeCell ref="L184:N184"/>
    <mergeCell ref="C185:E185"/>
    <mergeCell ref="F185:H185"/>
    <mergeCell ref="I185:K185"/>
    <mergeCell ref="N186:N187"/>
    <mergeCell ref="I139:K139"/>
    <mergeCell ref="L139:N139"/>
    <mergeCell ref="C140:E140"/>
    <mergeCell ref="F140:H140"/>
    <mergeCell ref="I140:K140"/>
    <mergeCell ref="L140:N140"/>
    <mergeCell ref="I141:J141"/>
    <mergeCell ref="K141:K142"/>
    <mergeCell ref="L141:M141"/>
    <mergeCell ref="N141:N142"/>
    <mergeCell ref="A124:B124"/>
    <mergeCell ref="A127:B127"/>
    <mergeCell ref="A128:B128"/>
    <mergeCell ref="A139:B142"/>
    <mergeCell ref="C139:E139"/>
    <mergeCell ref="F139:H139"/>
    <mergeCell ref="C141:D141"/>
    <mergeCell ref="E141:E142"/>
    <mergeCell ref="F141:G141"/>
    <mergeCell ref="H141:H142"/>
    <mergeCell ref="A100:B100"/>
    <mergeCell ref="A109:B109"/>
    <mergeCell ref="A114:B114"/>
    <mergeCell ref="A119:B119"/>
    <mergeCell ref="A122:B122"/>
    <mergeCell ref="E98:E99"/>
    <mergeCell ref="F98:G98"/>
    <mergeCell ref="H98:H99"/>
    <mergeCell ref="I98:J98"/>
    <mergeCell ref="A56:B56"/>
    <mergeCell ref="A65:B65"/>
    <mergeCell ref="L97:N97"/>
    <mergeCell ref="C98:D98"/>
    <mergeCell ref="A70:B70"/>
    <mergeCell ref="A75:B75"/>
    <mergeCell ref="A78:B78"/>
    <mergeCell ref="A80:B80"/>
    <mergeCell ref="A83:B83"/>
    <mergeCell ref="A84:B84"/>
    <mergeCell ref="K98:K99"/>
    <mergeCell ref="L98:M98"/>
    <mergeCell ref="A96:B99"/>
    <mergeCell ref="C96:E96"/>
    <mergeCell ref="F96:H96"/>
    <mergeCell ref="I96:K96"/>
    <mergeCell ref="L96:N96"/>
    <mergeCell ref="C97:E97"/>
    <mergeCell ref="F97:H97"/>
    <mergeCell ref="I97:K97"/>
    <mergeCell ref="N98:N99"/>
    <mergeCell ref="I52:K52"/>
    <mergeCell ref="L52:N52"/>
    <mergeCell ref="C53:E53"/>
    <mergeCell ref="F53:H53"/>
    <mergeCell ref="I53:K53"/>
    <mergeCell ref="L53:N53"/>
    <mergeCell ref="I54:J54"/>
    <mergeCell ref="K54:K55"/>
    <mergeCell ref="L54:M54"/>
    <mergeCell ref="N54:N55"/>
    <mergeCell ref="A34:B34"/>
    <mergeCell ref="A37:B37"/>
    <mergeCell ref="A38:B38"/>
    <mergeCell ref="A52:B55"/>
    <mergeCell ref="C52:E52"/>
    <mergeCell ref="F52:H52"/>
    <mergeCell ref="C54:D54"/>
    <mergeCell ref="E54:E55"/>
    <mergeCell ref="F54:G54"/>
    <mergeCell ref="H54:H55"/>
    <mergeCell ref="A10:B10"/>
    <mergeCell ref="A19:B19"/>
    <mergeCell ref="A24:B24"/>
    <mergeCell ref="A29:B29"/>
    <mergeCell ref="A32:B32"/>
    <mergeCell ref="E8:E9"/>
    <mergeCell ref="F8:G8"/>
    <mergeCell ref="H8:H9"/>
    <mergeCell ref="I8:J8"/>
    <mergeCell ref="L7:N7"/>
    <mergeCell ref="C8:D8"/>
    <mergeCell ref="K8:K9"/>
    <mergeCell ref="L8:M8"/>
    <mergeCell ref="A6:B9"/>
    <mergeCell ref="C6:E6"/>
    <mergeCell ref="F6:H6"/>
    <mergeCell ref="I6:K6"/>
    <mergeCell ref="L6:N6"/>
    <mergeCell ref="C7:E7"/>
    <mergeCell ref="F7:H7"/>
    <mergeCell ref="I7:K7"/>
    <mergeCell ref="N8:N9"/>
  </mergeCells>
  <pageMargins left="0.25" right="0.25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N251"/>
  <sheetViews>
    <sheetView showGridLines="0" topLeftCell="A14" workbookViewId="0">
      <selection activeCell="F249" sqref="F249"/>
    </sheetView>
  </sheetViews>
  <sheetFormatPr defaultColWidth="9.109375" defaultRowHeight="10.199999999999999" x14ac:dyDescent="0.25"/>
  <cols>
    <col min="1" max="1" width="3.5546875" style="1" customWidth="1"/>
    <col min="2" max="2" width="25.5546875" style="1" customWidth="1"/>
    <col min="3" max="3" width="18.88671875" style="1" customWidth="1"/>
    <col min="4" max="5" width="7.6640625" style="1" customWidth="1"/>
    <col min="6" max="6" width="18.88671875" style="1" customWidth="1"/>
    <col min="7" max="8" width="7.6640625" style="1" customWidth="1"/>
    <col min="9" max="9" width="16.6640625" style="1" customWidth="1"/>
    <col min="10" max="10" width="19.88671875" style="1" customWidth="1"/>
    <col min="11" max="11" width="19.44140625" style="1" customWidth="1"/>
    <col min="12" max="12" width="14" style="1" customWidth="1"/>
    <col min="13" max="13" width="9.21875" style="1" customWidth="1"/>
    <col min="14" max="14" width="7.6640625" style="1" customWidth="1"/>
    <col min="15" max="16384" width="9.109375" style="1"/>
  </cols>
  <sheetData>
    <row r="6" spans="1:14" s="2" customFormat="1" ht="11.25" customHeight="1" x14ac:dyDescent="0.25">
      <c r="A6" s="69" t="s">
        <v>0</v>
      </c>
      <c r="B6" s="69"/>
      <c r="C6" s="70">
        <v>1</v>
      </c>
      <c r="D6" s="70"/>
      <c r="E6" s="70"/>
      <c r="F6" s="71">
        <v>3</v>
      </c>
      <c r="G6" s="71"/>
      <c r="H6" s="71"/>
      <c r="I6" s="70">
        <v>4</v>
      </c>
      <c r="J6" s="70"/>
      <c r="K6" s="70"/>
      <c r="L6" s="70">
        <v>5</v>
      </c>
      <c r="M6" s="70"/>
      <c r="N6" s="70"/>
    </row>
    <row r="7" spans="1:14" s="3" customFormat="1" ht="11.25" customHeight="1" x14ac:dyDescent="0.25">
      <c r="A7" s="69"/>
      <c r="B7" s="69"/>
      <c r="C7" s="68" t="s">
        <v>1</v>
      </c>
      <c r="D7" s="68"/>
      <c r="E7" s="68"/>
      <c r="F7" s="72" t="s">
        <v>2</v>
      </c>
      <c r="G7" s="72"/>
      <c r="H7" s="72"/>
      <c r="I7" s="68" t="s">
        <v>3</v>
      </c>
      <c r="J7" s="68"/>
      <c r="K7" s="68"/>
      <c r="L7" s="68" t="s">
        <v>4</v>
      </c>
      <c r="M7" s="68"/>
      <c r="N7" s="68"/>
    </row>
    <row r="8" spans="1:14" s="4" customFormat="1" ht="11.25" customHeight="1" x14ac:dyDescent="0.25">
      <c r="A8" s="69"/>
      <c r="B8" s="69"/>
      <c r="C8" s="68" t="s">
        <v>5</v>
      </c>
      <c r="D8" s="68"/>
      <c r="E8" s="68" t="s">
        <v>6</v>
      </c>
      <c r="F8" s="76" t="s">
        <v>5</v>
      </c>
      <c r="G8" s="76"/>
      <c r="H8" s="77" t="s">
        <v>6</v>
      </c>
      <c r="I8" s="68" t="s">
        <v>5</v>
      </c>
      <c r="J8" s="68"/>
      <c r="K8" s="77" t="s">
        <v>6</v>
      </c>
      <c r="L8" s="68" t="s">
        <v>5</v>
      </c>
      <c r="M8" s="68"/>
      <c r="N8" s="76" t="s">
        <v>6</v>
      </c>
    </row>
    <row r="9" spans="1:14" s="4" customFormat="1" ht="20.399999999999999" x14ac:dyDescent="0.25">
      <c r="A9" s="69"/>
      <c r="B9" s="69"/>
      <c r="C9" s="5"/>
      <c r="D9" s="6" t="s">
        <v>7</v>
      </c>
      <c r="E9" s="68"/>
      <c r="F9" s="7"/>
      <c r="G9" s="6" t="s">
        <v>7</v>
      </c>
      <c r="H9" s="77"/>
      <c r="I9" s="5"/>
      <c r="J9" s="6" t="s">
        <v>7</v>
      </c>
      <c r="K9" s="77"/>
      <c r="L9" s="8"/>
      <c r="M9" s="6" t="s">
        <v>7</v>
      </c>
      <c r="N9" s="76"/>
    </row>
    <row r="10" spans="1:14" s="4" customFormat="1" ht="11.25" customHeight="1" x14ac:dyDescent="0.25">
      <c r="A10" s="73" t="s">
        <v>8</v>
      </c>
      <c r="B10" s="73"/>
      <c r="C10" s="31"/>
      <c r="D10" s="6"/>
      <c r="E10" s="9"/>
      <c r="F10" s="7"/>
      <c r="G10" s="6"/>
      <c r="H10" s="7"/>
      <c r="I10" s="5"/>
      <c r="J10" s="6"/>
      <c r="K10" s="9"/>
      <c r="L10" s="5"/>
      <c r="M10" s="6"/>
      <c r="N10" s="9"/>
    </row>
    <row r="11" spans="1:14" s="4" customFormat="1" x14ac:dyDescent="0.25">
      <c r="A11" s="10" t="s">
        <v>9</v>
      </c>
      <c r="B11" s="4" t="s">
        <v>10</v>
      </c>
      <c r="C11" s="33">
        <v>107622221.00000007</v>
      </c>
      <c r="D11" s="33">
        <v>0</v>
      </c>
      <c r="E11" s="33"/>
      <c r="F11" s="33"/>
      <c r="G11" s="33"/>
      <c r="H11" s="33"/>
      <c r="I11" s="33">
        <v>3874839.1399999992</v>
      </c>
      <c r="J11" s="33"/>
      <c r="K11" s="33"/>
      <c r="L11" s="33">
        <v>2560960.2400000002</v>
      </c>
      <c r="M11" s="33"/>
      <c r="N11" s="33"/>
    </row>
    <row r="12" spans="1:14" s="4" customFormat="1" x14ac:dyDescent="0.25">
      <c r="A12" s="10" t="s">
        <v>11</v>
      </c>
      <c r="B12" s="4" t="s">
        <v>12</v>
      </c>
      <c r="C12" s="34">
        <v>8054912.1900000004</v>
      </c>
      <c r="D12" s="34"/>
      <c r="E12" s="34"/>
      <c r="F12" s="34"/>
      <c r="G12" s="34"/>
      <c r="H12" s="34"/>
      <c r="I12" s="34">
        <v>209578.34999999998</v>
      </c>
      <c r="J12" s="34"/>
      <c r="K12" s="34"/>
      <c r="L12" s="34">
        <v>205844.02000000002</v>
      </c>
      <c r="M12" s="34"/>
      <c r="N12" s="34"/>
    </row>
    <row r="13" spans="1:14" s="4" customFormat="1" x14ac:dyDescent="0.25">
      <c r="A13" s="10" t="s">
        <v>13</v>
      </c>
      <c r="B13" s="4" t="s">
        <v>14</v>
      </c>
      <c r="C13" s="34">
        <v>94062517.810000002</v>
      </c>
      <c r="D13" s="34"/>
      <c r="E13" s="34"/>
      <c r="F13" s="34">
        <v>104000</v>
      </c>
      <c r="G13" s="34"/>
      <c r="H13" s="34"/>
      <c r="I13" s="34">
        <v>0</v>
      </c>
      <c r="J13" s="34"/>
      <c r="K13" s="34"/>
      <c r="L13" s="34">
        <v>2262494.73</v>
      </c>
      <c r="M13" s="34"/>
      <c r="N13" s="34"/>
    </row>
    <row r="14" spans="1:14" s="4" customFormat="1" x14ac:dyDescent="0.25">
      <c r="A14" s="10" t="s">
        <v>15</v>
      </c>
      <c r="B14" s="4" t="s">
        <v>16</v>
      </c>
      <c r="C14" s="34">
        <v>61158638.600000001</v>
      </c>
      <c r="D14" s="34"/>
      <c r="E14" s="34"/>
      <c r="F14" s="34">
        <v>280000</v>
      </c>
      <c r="G14" s="34"/>
      <c r="H14" s="34"/>
      <c r="I14" s="34">
        <v>44820307.599999994</v>
      </c>
      <c r="J14" s="34"/>
      <c r="K14" s="34"/>
      <c r="L14" s="34">
        <v>21550000</v>
      </c>
      <c r="M14" s="34"/>
      <c r="N14" s="34"/>
    </row>
    <row r="15" spans="1:14" s="4" customFormat="1" x14ac:dyDescent="0.25">
      <c r="A15" s="10" t="s">
        <v>17</v>
      </c>
      <c r="B15" s="4" t="s">
        <v>18</v>
      </c>
      <c r="C15" s="34">
        <v>3633116.45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s="4" customFormat="1" x14ac:dyDescent="0.25">
      <c r="A16" s="10" t="s">
        <v>19</v>
      </c>
      <c r="B16" s="4" t="s">
        <v>20</v>
      </c>
      <c r="C16" s="34">
        <v>10000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s="4" customFormat="1" x14ac:dyDescent="0.25">
      <c r="A17" s="10" t="s">
        <v>21</v>
      </c>
      <c r="B17" s="4" t="s">
        <v>22</v>
      </c>
      <c r="C17" s="34">
        <v>44635611.630000003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s="4" customFormat="1" x14ac:dyDescent="0.25">
      <c r="A18" s="10" t="s">
        <v>23</v>
      </c>
      <c r="B18" s="4" t="s">
        <v>24</v>
      </c>
      <c r="C18" s="34">
        <v>2080000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s="30" customFormat="1" ht="11.25" customHeight="1" x14ac:dyDescent="0.25">
      <c r="A19" s="74" t="s">
        <v>25</v>
      </c>
      <c r="B19" s="83"/>
      <c r="C19" s="35">
        <f>SUM(C11:C18)</f>
        <v>321257017.68000007</v>
      </c>
      <c r="D19" s="35">
        <f t="shared" ref="D19:N19" si="0">SUM(D11:D18)</f>
        <v>0</v>
      </c>
      <c r="E19" s="35">
        <f t="shared" si="0"/>
        <v>0</v>
      </c>
      <c r="F19" s="35">
        <f t="shared" si="0"/>
        <v>384000</v>
      </c>
      <c r="G19" s="35">
        <f t="shared" si="0"/>
        <v>0</v>
      </c>
      <c r="H19" s="35">
        <f t="shared" si="0"/>
        <v>0</v>
      </c>
      <c r="I19" s="35">
        <f t="shared" si="0"/>
        <v>48904725.089999996</v>
      </c>
      <c r="J19" s="35">
        <f t="shared" si="0"/>
        <v>0</v>
      </c>
      <c r="K19" s="35">
        <f t="shared" si="0"/>
        <v>0</v>
      </c>
      <c r="L19" s="35">
        <f t="shared" si="0"/>
        <v>26579298.990000002</v>
      </c>
      <c r="M19" s="35">
        <f t="shared" si="0"/>
        <v>0</v>
      </c>
      <c r="N19" s="35">
        <f t="shared" si="0"/>
        <v>0</v>
      </c>
    </row>
    <row r="20" spans="1:14" s="4" customFormat="1" ht="20.399999999999999" x14ac:dyDescent="0.25">
      <c r="A20" s="10" t="s">
        <v>26</v>
      </c>
      <c r="B20" s="4" t="s">
        <v>27</v>
      </c>
      <c r="C20" s="34">
        <v>15207343.200000001</v>
      </c>
      <c r="D20" s="34"/>
      <c r="E20" s="34"/>
      <c r="F20" s="34"/>
      <c r="G20" s="34"/>
      <c r="H20" s="34"/>
      <c r="I20" s="34"/>
      <c r="J20" s="34"/>
      <c r="K20" s="34"/>
      <c r="L20" s="34">
        <v>2225117.65</v>
      </c>
      <c r="M20" s="34"/>
      <c r="N20" s="34"/>
    </row>
    <row r="21" spans="1:14" s="4" customFormat="1" x14ac:dyDescent="0.25">
      <c r="A21" s="10" t="s">
        <v>28</v>
      </c>
      <c r="B21" s="4" t="s">
        <v>29</v>
      </c>
      <c r="C21" s="34">
        <v>957500</v>
      </c>
      <c r="D21" s="34"/>
      <c r="E21" s="34"/>
      <c r="F21" s="34">
        <v>160000</v>
      </c>
      <c r="G21" s="34"/>
      <c r="H21" s="34"/>
      <c r="I21" s="34"/>
      <c r="J21" s="34"/>
      <c r="K21" s="34"/>
      <c r="L21" s="34">
        <v>21264724.77</v>
      </c>
      <c r="M21" s="34"/>
      <c r="N21" s="34"/>
    </row>
    <row r="22" spans="1:14" s="4" customFormat="1" x14ac:dyDescent="0.25">
      <c r="A22" s="10" t="s">
        <v>30</v>
      </c>
      <c r="B22" s="4" t="s">
        <v>31</v>
      </c>
      <c r="C22" s="34">
        <v>500000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s="4" customFormat="1" x14ac:dyDescent="0.25">
      <c r="A23" s="10" t="s">
        <v>32</v>
      </c>
      <c r="B23" s="4" t="s">
        <v>33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s="30" customFormat="1" ht="11.25" customHeight="1" x14ac:dyDescent="0.25">
      <c r="A24" s="74" t="s">
        <v>34</v>
      </c>
      <c r="B24" s="83"/>
      <c r="C24" s="35">
        <f>SUM(C20:C23)</f>
        <v>16664843.200000001</v>
      </c>
      <c r="D24" s="35">
        <f t="shared" ref="D24:N24" si="1">SUM(D20:D23)</f>
        <v>0</v>
      </c>
      <c r="E24" s="35">
        <f t="shared" si="1"/>
        <v>0</v>
      </c>
      <c r="F24" s="35">
        <f t="shared" si="1"/>
        <v>160000</v>
      </c>
      <c r="G24" s="35">
        <f t="shared" si="1"/>
        <v>0</v>
      </c>
      <c r="H24" s="35">
        <f t="shared" si="1"/>
        <v>0</v>
      </c>
      <c r="I24" s="35">
        <f t="shared" si="1"/>
        <v>0</v>
      </c>
      <c r="J24" s="35">
        <f t="shared" si="1"/>
        <v>0</v>
      </c>
      <c r="K24" s="35">
        <f t="shared" si="1"/>
        <v>0</v>
      </c>
      <c r="L24" s="35">
        <f t="shared" si="1"/>
        <v>23489842.419999998</v>
      </c>
      <c r="M24" s="35">
        <f t="shared" si="1"/>
        <v>0</v>
      </c>
      <c r="N24" s="35">
        <f t="shared" si="1"/>
        <v>0</v>
      </c>
    </row>
    <row r="25" spans="1:14" s="4" customFormat="1" x14ac:dyDescent="0.25">
      <c r="A25" s="10" t="s">
        <v>35</v>
      </c>
      <c r="B25" s="4" t="s">
        <v>36</v>
      </c>
      <c r="C25" s="34">
        <v>0</v>
      </c>
      <c r="D25" s="34"/>
      <c r="E25" s="34"/>
      <c r="F25" s="34"/>
      <c r="G25" s="34"/>
      <c r="H25" s="34"/>
      <c r="I25" s="34"/>
      <c r="J25" s="34"/>
      <c r="K25" s="34"/>
      <c r="L25" s="34">
        <v>100000</v>
      </c>
      <c r="M25" s="34"/>
      <c r="N25" s="34"/>
    </row>
    <row r="26" spans="1:14" s="4" customFormat="1" x14ac:dyDescent="0.25">
      <c r="A26" s="10" t="s">
        <v>37</v>
      </c>
      <c r="B26" s="4" t="s">
        <v>38</v>
      </c>
      <c r="C26" s="34">
        <v>3000000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s="4" customFormat="1" ht="20.399999999999999" x14ac:dyDescent="0.25">
      <c r="A27" s="10" t="s">
        <v>39</v>
      </c>
      <c r="B27" s="4" t="s">
        <v>40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s="4" customFormat="1" ht="20.399999999999999" x14ac:dyDescent="0.25">
      <c r="A28" s="10" t="s">
        <v>41</v>
      </c>
      <c r="B28" s="4" t="s">
        <v>42</v>
      </c>
      <c r="C28" s="34">
        <v>800000000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s="30" customFormat="1" ht="11.25" customHeight="1" x14ac:dyDescent="0.25">
      <c r="A29" s="75" t="s">
        <v>43</v>
      </c>
      <c r="B29" s="84"/>
      <c r="C29" s="35">
        <f>SUM(C25:C28)</f>
        <v>803000000</v>
      </c>
      <c r="D29" s="35">
        <f t="shared" ref="D29:N29" si="2">SUM(D25:D28)</f>
        <v>0</v>
      </c>
      <c r="E29" s="35">
        <f t="shared" si="2"/>
        <v>0</v>
      </c>
      <c r="F29" s="35">
        <f t="shared" si="2"/>
        <v>0</v>
      </c>
      <c r="G29" s="35">
        <f t="shared" si="2"/>
        <v>0</v>
      </c>
      <c r="H29" s="35">
        <f t="shared" si="2"/>
        <v>0</v>
      </c>
      <c r="I29" s="35">
        <f t="shared" si="2"/>
        <v>0</v>
      </c>
      <c r="J29" s="35">
        <f t="shared" si="2"/>
        <v>0</v>
      </c>
      <c r="K29" s="35">
        <f t="shared" si="2"/>
        <v>0</v>
      </c>
      <c r="L29" s="35">
        <f t="shared" si="2"/>
        <v>100000</v>
      </c>
      <c r="M29" s="35">
        <f t="shared" si="2"/>
        <v>0</v>
      </c>
      <c r="N29" s="35">
        <f t="shared" si="2"/>
        <v>0</v>
      </c>
    </row>
    <row r="30" spans="1:14" s="4" customFormat="1" ht="20.399999999999999" x14ac:dyDescent="0.25">
      <c r="A30" s="10" t="s">
        <v>44</v>
      </c>
      <c r="B30" s="4" t="s">
        <v>45</v>
      </c>
      <c r="C30" s="34">
        <v>11863931.43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s="4" customFormat="1" x14ac:dyDescent="0.25">
      <c r="A31" s="10" t="s">
        <v>46</v>
      </c>
      <c r="B31" s="4" t="s">
        <v>47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s="30" customFormat="1" ht="11.25" customHeight="1" x14ac:dyDescent="0.25">
      <c r="A32" s="74" t="s">
        <v>48</v>
      </c>
      <c r="B32" s="83"/>
      <c r="C32" s="35">
        <f>SUM(C30:C31)</f>
        <v>11863931.43</v>
      </c>
      <c r="D32" s="35">
        <f t="shared" ref="D32:N32" si="3">SUM(D30:D31)</f>
        <v>0</v>
      </c>
      <c r="E32" s="35">
        <f t="shared" si="3"/>
        <v>0</v>
      </c>
      <c r="F32" s="35">
        <f t="shared" si="3"/>
        <v>0</v>
      </c>
      <c r="G32" s="35">
        <f t="shared" si="3"/>
        <v>0</v>
      </c>
      <c r="H32" s="35">
        <f t="shared" si="3"/>
        <v>0</v>
      </c>
      <c r="I32" s="35">
        <f t="shared" si="3"/>
        <v>0</v>
      </c>
      <c r="J32" s="35">
        <f t="shared" si="3"/>
        <v>0</v>
      </c>
      <c r="K32" s="35">
        <f t="shared" si="3"/>
        <v>0</v>
      </c>
      <c r="L32" s="35">
        <f t="shared" si="3"/>
        <v>0</v>
      </c>
      <c r="M32" s="35">
        <f t="shared" si="3"/>
        <v>0</v>
      </c>
      <c r="N32" s="35">
        <f t="shared" si="3"/>
        <v>0</v>
      </c>
    </row>
    <row r="33" spans="1:14" s="4" customFormat="1" ht="20.399999999999999" x14ac:dyDescent="0.25">
      <c r="A33" s="10" t="s">
        <v>49</v>
      </c>
      <c r="B33" s="4" t="s">
        <v>50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s="30" customFormat="1" ht="11.25" customHeight="1" x14ac:dyDescent="0.25">
      <c r="A34" s="74" t="s">
        <v>51</v>
      </c>
      <c r="B34" s="83"/>
      <c r="C34" s="35">
        <f>SUM(C33)</f>
        <v>0</v>
      </c>
      <c r="D34" s="35">
        <f t="shared" ref="D34:N34" si="4">SUM(D33)</f>
        <v>0</v>
      </c>
      <c r="E34" s="35">
        <f t="shared" si="4"/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f t="shared" si="4"/>
        <v>0</v>
      </c>
      <c r="K34" s="35">
        <f t="shared" si="4"/>
        <v>0</v>
      </c>
      <c r="L34" s="35">
        <f t="shared" si="4"/>
        <v>0</v>
      </c>
      <c r="M34" s="35">
        <f t="shared" si="4"/>
        <v>0</v>
      </c>
      <c r="N34" s="35">
        <f t="shared" si="4"/>
        <v>0</v>
      </c>
    </row>
    <row r="35" spans="1:14" s="4" customFormat="1" x14ac:dyDescent="0.25">
      <c r="A35" s="10" t="s">
        <v>52</v>
      </c>
      <c r="B35" s="4" t="s">
        <v>53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s="4" customFormat="1" x14ac:dyDescent="0.25">
      <c r="A36" s="10" t="s">
        <v>54</v>
      </c>
      <c r="B36" s="4" t="s">
        <v>55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30" customFormat="1" ht="11.25" customHeight="1" x14ac:dyDescent="0.25">
      <c r="A37" s="74" t="s">
        <v>56</v>
      </c>
      <c r="B37" s="83"/>
      <c r="C37" s="36">
        <f>SUM(C35:C36)</f>
        <v>0</v>
      </c>
      <c r="D37" s="36">
        <f t="shared" ref="D37:N37" si="5">SUM(D35:D36)</f>
        <v>0</v>
      </c>
      <c r="E37" s="36">
        <f t="shared" si="5"/>
        <v>0</v>
      </c>
      <c r="F37" s="36">
        <f t="shared" si="5"/>
        <v>0</v>
      </c>
      <c r="G37" s="36">
        <f t="shared" si="5"/>
        <v>0</v>
      </c>
      <c r="H37" s="36">
        <f t="shared" si="5"/>
        <v>0</v>
      </c>
      <c r="I37" s="36">
        <f t="shared" si="5"/>
        <v>0</v>
      </c>
      <c r="J37" s="36">
        <f t="shared" si="5"/>
        <v>0</v>
      </c>
      <c r="K37" s="36">
        <f t="shared" si="5"/>
        <v>0</v>
      </c>
      <c r="L37" s="36">
        <f t="shared" si="5"/>
        <v>0</v>
      </c>
      <c r="M37" s="36">
        <f t="shared" si="5"/>
        <v>0</v>
      </c>
      <c r="N37" s="36">
        <f t="shared" si="5"/>
        <v>0</v>
      </c>
    </row>
    <row r="38" spans="1:14" s="14" customFormat="1" ht="11.25" customHeight="1" x14ac:dyDescent="0.25">
      <c r="A38" s="73" t="s">
        <v>57</v>
      </c>
      <c r="B38" s="73"/>
      <c r="C38" s="32">
        <f>C37+C34+C32+C29+C24+C19</f>
        <v>1152785792.3099999</v>
      </c>
      <c r="D38" s="32">
        <f t="shared" ref="D38:N38" si="6">D37+D34+D32+D29+D24+D19</f>
        <v>0</v>
      </c>
      <c r="E38" s="32">
        <f t="shared" si="6"/>
        <v>0</v>
      </c>
      <c r="F38" s="32">
        <f t="shared" si="6"/>
        <v>544000</v>
      </c>
      <c r="G38" s="32">
        <f t="shared" si="6"/>
        <v>0</v>
      </c>
      <c r="H38" s="32">
        <f t="shared" si="6"/>
        <v>0</v>
      </c>
      <c r="I38" s="32">
        <f t="shared" si="6"/>
        <v>48904725.089999996</v>
      </c>
      <c r="J38" s="32">
        <f t="shared" si="6"/>
        <v>0</v>
      </c>
      <c r="K38" s="32">
        <f t="shared" si="6"/>
        <v>0</v>
      </c>
      <c r="L38" s="32">
        <f t="shared" si="6"/>
        <v>50169141.409999996</v>
      </c>
      <c r="M38" s="32">
        <f t="shared" si="6"/>
        <v>0</v>
      </c>
      <c r="N38" s="32">
        <f t="shared" si="6"/>
        <v>0</v>
      </c>
    </row>
    <row r="48" spans="1:14" ht="11.25" customHeight="1" x14ac:dyDescent="0.25">
      <c r="A48" s="69" t="s">
        <v>0</v>
      </c>
      <c r="B48" s="69"/>
      <c r="C48" s="70">
        <v>6</v>
      </c>
      <c r="D48" s="70"/>
      <c r="E48" s="70"/>
      <c r="F48" s="71">
        <v>7</v>
      </c>
      <c r="G48" s="71"/>
      <c r="H48" s="71"/>
      <c r="I48" s="70">
        <v>8</v>
      </c>
      <c r="J48" s="70"/>
      <c r="K48" s="70"/>
      <c r="L48" s="70">
        <v>9</v>
      </c>
      <c r="M48" s="70"/>
      <c r="N48" s="70"/>
    </row>
    <row r="49" spans="1:14" ht="11.25" customHeight="1" x14ac:dyDescent="0.25">
      <c r="A49" s="69"/>
      <c r="B49" s="69"/>
      <c r="C49" s="68" t="s">
        <v>58</v>
      </c>
      <c r="D49" s="68"/>
      <c r="E49" s="68"/>
      <c r="F49" s="72" t="s">
        <v>59</v>
      </c>
      <c r="G49" s="72"/>
      <c r="H49" s="72"/>
      <c r="I49" s="68" t="s">
        <v>60</v>
      </c>
      <c r="J49" s="68"/>
      <c r="K49" s="68"/>
      <c r="L49" s="68" t="s">
        <v>61</v>
      </c>
      <c r="M49" s="68"/>
      <c r="N49" s="68"/>
    </row>
    <row r="50" spans="1:14" ht="11.25" customHeight="1" x14ac:dyDescent="0.25">
      <c r="A50" s="69"/>
      <c r="B50" s="69"/>
      <c r="C50" s="68" t="s">
        <v>5</v>
      </c>
      <c r="D50" s="68"/>
      <c r="E50" s="68" t="s">
        <v>6</v>
      </c>
      <c r="F50" s="76" t="s">
        <v>5</v>
      </c>
      <c r="G50" s="76"/>
      <c r="H50" s="77" t="s">
        <v>6</v>
      </c>
      <c r="I50" s="68" t="s">
        <v>5</v>
      </c>
      <c r="J50" s="68"/>
      <c r="K50" s="68" t="s">
        <v>6</v>
      </c>
      <c r="L50" s="68" t="s">
        <v>5</v>
      </c>
      <c r="M50" s="68"/>
      <c r="N50" s="68" t="s">
        <v>6</v>
      </c>
    </row>
    <row r="51" spans="1:14" ht="20.399999999999999" x14ac:dyDescent="0.25">
      <c r="A51" s="69"/>
      <c r="B51" s="69"/>
      <c r="C51" s="5"/>
      <c r="D51" s="6" t="s">
        <v>7</v>
      </c>
      <c r="E51" s="68"/>
      <c r="F51" s="7"/>
      <c r="G51" s="6" t="s">
        <v>7</v>
      </c>
      <c r="H51" s="77"/>
      <c r="I51" s="5"/>
      <c r="J51" s="6" t="s">
        <v>7</v>
      </c>
      <c r="K51" s="68"/>
      <c r="L51" s="5"/>
      <c r="M51" s="6" t="s">
        <v>7</v>
      </c>
      <c r="N51" s="68"/>
    </row>
    <row r="52" spans="1:14" ht="11.25" customHeight="1" x14ac:dyDescent="0.25">
      <c r="A52" s="73" t="s">
        <v>8</v>
      </c>
      <c r="B52" s="73"/>
      <c r="C52" s="5"/>
      <c r="D52" s="6"/>
      <c r="E52" s="9"/>
      <c r="F52" s="7"/>
      <c r="G52" s="6"/>
      <c r="H52" s="7"/>
      <c r="I52" s="5"/>
      <c r="J52" s="6"/>
      <c r="K52" s="9"/>
      <c r="L52" s="5"/>
      <c r="M52" s="6"/>
      <c r="N52" s="9"/>
    </row>
    <row r="53" spans="1:14" x14ac:dyDescent="0.25">
      <c r="A53" s="10" t="s">
        <v>9</v>
      </c>
      <c r="B53" s="11" t="s">
        <v>10</v>
      </c>
      <c r="C53" s="18">
        <v>431636.53</v>
      </c>
      <c r="D53" s="13"/>
      <c r="E53" s="12"/>
      <c r="F53" s="17">
        <v>721720.61</v>
      </c>
      <c r="G53" s="13"/>
      <c r="H53" s="17"/>
      <c r="I53" s="18">
        <v>3771246.11</v>
      </c>
      <c r="J53" s="13"/>
      <c r="K53" s="12"/>
      <c r="L53" s="18">
        <v>6848629.6600000001</v>
      </c>
      <c r="M53" s="13"/>
      <c r="N53" s="12"/>
    </row>
    <row r="54" spans="1:14" x14ac:dyDescent="0.25">
      <c r="A54" s="10" t="s">
        <v>11</v>
      </c>
      <c r="B54" s="11" t="s">
        <v>12</v>
      </c>
      <c r="C54" s="18">
        <v>36673.61</v>
      </c>
      <c r="D54" s="13"/>
      <c r="E54" s="12"/>
      <c r="F54" s="17">
        <v>64778.759999999995</v>
      </c>
      <c r="G54" s="13"/>
      <c r="H54" s="17"/>
      <c r="I54" s="18">
        <v>568693.35000000009</v>
      </c>
      <c r="J54" s="13"/>
      <c r="K54" s="12"/>
      <c r="L54" s="18">
        <v>671176.42</v>
      </c>
      <c r="M54" s="13"/>
      <c r="N54" s="12"/>
    </row>
    <row r="55" spans="1:14" x14ac:dyDescent="0.25">
      <c r="A55" s="10" t="s">
        <v>13</v>
      </c>
      <c r="B55" s="11" t="s">
        <v>14</v>
      </c>
      <c r="C55" s="18">
        <v>60000</v>
      </c>
      <c r="D55" s="13"/>
      <c r="E55" s="12"/>
      <c r="F55" s="17">
        <v>190000</v>
      </c>
      <c r="G55" s="13"/>
      <c r="H55" s="17"/>
      <c r="I55" s="18">
        <v>255000</v>
      </c>
      <c r="J55" s="13"/>
      <c r="K55" s="12"/>
      <c r="L55" s="18">
        <v>4865408.45</v>
      </c>
      <c r="M55" s="13"/>
      <c r="N55" s="12"/>
    </row>
    <row r="56" spans="1:14" x14ac:dyDescent="0.25">
      <c r="A56" s="10" t="s">
        <v>15</v>
      </c>
      <c r="B56" s="11" t="s">
        <v>16</v>
      </c>
      <c r="C56" s="18">
        <v>7985000</v>
      </c>
      <c r="D56" s="13"/>
      <c r="E56" s="12"/>
      <c r="F56" s="17">
        <v>6990000</v>
      </c>
      <c r="G56" s="13"/>
      <c r="H56" s="17"/>
      <c r="I56" s="18">
        <v>1121100</v>
      </c>
      <c r="J56" s="13"/>
      <c r="K56" s="12"/>
      <c r="L56" s="18">
        <v>22404894.550000001</v>
      </c>
      <c r="M56" s="13"/>
      <c r="N56" s="12"/>
    </row>
    <row r="57" spans="1:14" x14ac:dyDescent="0.25">
      <c r="A57" s="10" t="s">
        <v>17</v>
      </c>
      <c r="B57" s="11" t="s">
        <v>18</v>
      </c>
      <c r="C57" s="18"/>
      <c r="D57" s="13"/>
      <c r="E57" s="12"/>
      <c r="F57" s="17"/>
      <c r="G57" s="13"/>
      <c r="H57" s="17"/>
      <c r="I57" s="18"/>
      <c r="J57" s="13"/>
      <c r="K57" s="12"/>
      <c r="L57" s="18"/>
      <c r="M57" s="13"/>
      <c r="N57" s="12"/>
    </row>
    <row r="58" spans="1:14" x14ac:dyDescent="0.25">
      <c r="A58" s="10" t="s">
        <v>19</v>
      </c>
      <c r="B58" s="11" t="s">
        <v>20</v>
      </c>
      <c r="C58" s="18"/>
      <c r="D58" s="13"/>
      <c r="E58" s="12"/>
      <c r="F58" s="17"/>
      <c r="G58" s="13"/>
      <c r="H58" s="17"/>
      <c r="I58" s="18"/>
      <c r="J58" s="13"/>
      <c r="K58" s="12"/>
      <c r="L58" s="18"/>
      <c r="M58" s="13"/>
      <c r="N58" s="12"/>
    </row>
    <row r="59" spans="1:14" x14ac:dyDescent="0.25">
      <c r="A59" s="10" t="s">
        <v>21</v>
      </c>
      <c r="B59" s="11" t="s">
        <v>22</v>
      </c>
      <c r="C59" s="18"/>
      <c r="D59" s="13"/>
      <c r="E59" s="12"/>
      <c r="F59" s="17"/>
      <c r="G59" s="13"/>
      <c r="H59" s="17"/>
      <c r="I59" s="18"/>
      <c r="J59" s="13"/>
      <c r="K59" s="12"/>
      <c r="L59" s="18"/>
      <c r="M59" s="13"/>
      <c r="N59" s="12"/>
    </row>
    <row r="60" spans="1:14" x14ac:dyDescent="0.25">
      <c r="A60" s="10" t="s">
        <v>23</v>
      </c>
      <c r="B60" s="11" t="s">
        <v>24</v>
      </c>
      <c r="C60" s="18"/>
      <c r="D60" s="13"/>
      <c r="E60" s="12"/>
      <c r="F60" s="17"/>
      <c r="G60" s="13"/>
      <c r="H60" s="17"/>
      <c r="I60" s="18"/>
      <c r="J60" s="13"/>
      <c r="K60" s="12"/>
      <c r="L60" s="18">
        <v>100000</v>
      </c>
      <c r="M60" s="13"/>
      <c r="N60" s="12"/>
    </row>
    <row r="61" spans="1:14" s="37" customFormat="1" ht="11.25" customHeight="1" x14ac:dyDescent="0.25">
      <c r="A61" s="74" t="s">
        <v>25</v>
      </c>
      <c r="B61" s="74"/>
      <c r="C61" s="28">
        <f t="shared" ref="C61:N61" si="7">SUM(C53:C60)</f>
        <v>8513310.1400000006</v>
      </c>
      <c r="D61" s="28">
        <f t="shared" si="7"/>
        <v>0</v>
      </c>
      <c r="E61" s="28">
        <f t="shared" si="7"/>
        <v>0</v>
      </c>
      <c r="F61" s="28">
        <f t="shared" si="7"/>
        <v>7966499.3700000001</v>
      </c>
      <c r="G61" s="28">
        <f t="shared" si="7"/>
        <v>0</v>
      </c>
      <c r="H61" s="28">
        <f t="shared" si="7"/>
        <v>0</v>
      </c>
      <c r="I61" s="28">
        <f t="shared" si="7"/>
        <v>5716039.46</v>
      </c>
      <c r="J61" s="28">
        <f t="shared" si="7"/>
        <v>0</v>
      </c>
      <c r="K61" s="28">
        <f t="shared" si="7"/>
        <v>0</v>
      </c>
      <c r="L61" s="28">
        <f t="shared" si="7"/>
        <v>34890109.079999998</v>
      </c>
      <c r="M61" s="28">
        <f t="shared" si="7"/>
        <v>0</v>
      </c>
      <c r="N61" s="28">
        <f t="shared" si="7"/>
        <v>0</v>
      </c>
    </row>
    <row r="62" spans="1:14" ht="20.399999999999999" x14ac:dyDescent="0.25">
      <c r="A62" s="10" t="s">
        <v>26</v>
      </c>
      <c r="B62" s="11" t="s">
        <v>27</v>
      </c>
      <c r="C62" s="18"/>
      <c r="D62" s="13"/>
      <c r="E62" s="12"/>
      <c r="F62" s="17">
        <v>100000</v>
      </c>
      <c r="G62" s="13"/>
      <c r="H62" s="17"/>
      <c r="I62" s="18">
        <v>150000</v>
      </c>
      <c r="J62" s="13"/>
      <c r="K62" s="12"/>
      <c r="L62" s="18">
        <v>190297</v>
      </c>
      <c r="M62" s="13"/>
      <c r="N62" s="12"/>
    </row>
    <row r="63" spans="1:14" x14ac:dyDescent="0.25">
      <c r="A63" s="10" t="s">
        <v>28</v>
      </c>
      <c r="B63" s="11" t="s">
        <v>29</v>
      </c>
      <c r="C63" s="18">
        <v>2750000</v>
      </c>
      <c r="D63" s="13"/>
      <c r="E63" s="12"/>
      <c r="F63" s="17">
        <v>3550000</v>
      </c>
      <c r="G63" s="13"/>
      <c r="H63" s="17"/>
      <c r="I63" s="18">
        <v>53575569.29999999</v>
      </c>
      <c r="J63" s="13"/>
      <c r="K63" s="12"/>
      <c r="L63" s="18">
        <v>70881395</v>
      </c>
      <c r="M63" s="13"/>
      <c r="N63" s="12"/>
    </row>
    <row r="64" spans="1:14" x14ac:dyDescent="0.25">
      <c r="A64" s="10" t="s">
        <v>30</v>
      </c>
      <c r="B64" s="11" t="s">
        <v>31</v>
      </c>
      <c r="C64" s="18"/>
      <c r="D64" s="13"/>
      <c r="E64" s="12"/>
      <c r="F64" s="17"/>
      <c r="G64" s="13"/>
      <c r="H64" s="17"/>
      <c r="I64" s="18">
        <v>3450000</v>
      </c>
      <c r="J64" s="13"/>
      <c r="K64" s="12"/>
      <c r="L64" s="18"/>
      <c r="M64" s="13"/>
      <c r="N64" s="12"/>
    </row>
    <row r="65" spans="1:14" x14ac:dyDescent="0.25">
      <c r="A65" s="10" t="s">
        <v>32</v>
      </c>
      <c r="B65" s="11" t="s">
        <v>33</v>
      </c>
      <c r="C65" s="18"/>
      <c r="D65" s="13"/>
      <c r="E65" s="12"/>
      <c r="F65" s="17"/>
      <c r="G65" s="13"/>
      <c r="H65" s="17"/>
      <c r="I65" s="18"/>
      <c r="J65" s="13"/>
      <c r="K65" s="12"/>
      <c r="L65" s="18"/>
      <c r="M65" s="13"/>
      <c r="N65" s="12"/>
    </row>
    <row r="66" spans="1:14" s="37" customFormat="1" ht="11.25" customHeight="1" x14ac:dyDescent="0.25">
      <c r="A66" s="74" t="s">
        <v>34</v>
      </c>
      <c r="B66" s="74"/>
      <c r="C66" s="28">
        <f>SUM(C62:C65)</f>
        <v>2750000</v>
      </c>
      <c r="D66" s="28">
        <f t="shared" ref="D66:N66" si="8">SUM(D62:D65)</f>
        <v>0</v>
      </c>
      <c r="E66" s="28">
        <f t="shared" si="8"/>
        <v>0</v>
      </c>
      <c r="F66" s="28">
        <f t="shared" si="8"/>
        <v>3650000</v>
      </c>
      <c r="G66" s="28">
        <f t="shared" si="8"/>
        <v>0</v>
      </c>
      <c r="H66" s="28">
        <f t="shared" si="8"/>
        <v>0</v>
      </c>
      <c r="I66" s="28">
        <f t="shared" si="8"/>
        <v>57175569.29999999</v>
      </c>
      <c r="J66" s="28">
        <f t="shared" si="8"/>
        <v>0</v>
      </c>
      <c r="K66" s="28">
        <f t="shared" si="8"/>
        <v>0</v>
      </c>
      <c r="L66" s="28">
        <f t="shared" si="8"/>
        <v>71071692</v>
      </c>
      <c r="M66" s="28">
        <f t="shared" si="8"/>
        <v>0</v>
      </c>
      <c r="N66" s="28">
        <f t="shared" si="8"/>
        <v>0</v>
      </c>
    </row>
    <row r="67" spans="1:14" x14ac:dyDescent="0.25">
      <c r="A67" s="10" t="s">
        <v>35</v>
      </c>
      <c r="B67" s="11" t="s">
        <v>36</v>
      </c>
      <c r="C67" s="12"/>
      <c r="D67" s="13"/>
      <c r="E67" s="12"/>
      <c r="F67" s="12"/>
      <c r="G67" s="13"/>
      <c r="H67" s="12"/>
      <c r="I67" s="12"/>
      <c r="J67" s="12"/>
      <c r="K67" s="12"/>
      <c r="L67" s="12"/>
      <c r="M67" s="13"/>
      <c r="N67" s="12"/>
    </row>
    <row r="68" spans="1:14" x14ac:dyDescent="0.25">
      <c r="A68" s="10" t="s">
        <v>37</v>
      </c>
      <c r="B68" s="11" t="s">
        <v>38</v>
      </c>
      <c r="C68" s="12"/>
      <c r="D68" s="13"/>
      <c r="E68" s="12"/>
      <c r="F68" s="12"/>
      <c r="G68" s="13"/>
      <c r="H68" s="12"/>
      <c r="I68" s="12"/>
      <c r="J68" s="12"/>
      <c r="K68" s="12"/>
      <c r="L68" s="12"/>
      <c r="M68" s="12"/>
      <c r="N68" s="12"/>
    </row>
    <row r="69" spans="1:14" ht="20.399999999999999" x14ac:dyDescent="0.25">
      <c r="A69" s="10" t="s">
        <v>39</v>
      </c>
      <c r="B69" s="11" t="s">
        <v>40</v>
      </c>
      <c r="C69" s="12"/>
      <c r="D69" s="12"/>
      <c r="E69" s="12"/>
      <c r="F69" s="12"/>
      <c r="G69" s="12"/>
      <c r="H69" s="12"/>
      <c r="I69" s="12">
        <v>100000</v>
      </c>
      <c r="J69" s="12"/>
      <c r="K69" s="12"/>
      <c r="L69" s="12"/>
      <c r="M69" s="13"/>
      <c r="N69" s="12"/>
    </row>
    <row r="70" spans="1:14" ht="20.399999999999999" x14ac:dyDescent="0.25">
      <c r="A70" s="10" t="s">
        <v>41</v>
      </c>
      <c r="B70" s="11" t="s">
        <v>42</v>
      </c>
      <c r="C70" s="12"/>
      <c r="D70" s="13"/>
      <c r="E70" s="12"/>
      <c r="F70" s="12"/>
      <c r="G70" s="13"/>
      <c r="H70" s="12"/>
      <c r="I70" s="12"/>
      <c r="J70" s="12"/>
      <c r="K70" s="12"/>
      <c r="L70" s="12"/>
      <c r="M70" s="13"/>
      <c r="N70" s="12"/>
    </row>
    <row r="71" spans="1:14" s="37" customFormat="1" ht="11.25" customHeight="1" x14ac:dyDescent="0.25">
      <c r="A71" s="75" t="s">
        <v>43</v>
      </c>
      <c r="B71" s="75"/>
      <c r="C71" s="28">
        <f>SUM(C67:C70)</f>
        <v>0</v>
      </c>
      <c r="D71" s="29">
        <v>0</v>
      </c>
      <c r="E71" s="28">
        <f>SUM(E67:E70)</f>
        <v>0</v>
      </c>
      <c r="F71" s="28">
        <f>SUM(F67:F70)</f>
        <v>0</v>
      </c>
      <c r="G71" s="29">
        <v>0</v>
      </c>
      <c r="H71" s="28">
        <f>SUM(H67:H70)</f>
        <v>0</v>
      </c>
      <c r="I71" s="28">
        <f>SUM(I67:I70)</f>
        <v>100000</v>
      </c>
      <c r="J71" s="28">
        <f>SUM(J67:J70)</f>
        <v>0</v>
      </c>
      <c r="K71" s="28">
        <f>SUM(K67:K70)</f>
        <v>0</v>
      </c>
      <c r="L71" s="28">
        <f>SUM(L67:L70)</f>
        <v>0</v>
      </c>
      <c r="M71" s="28">
        <f t="shared" ref="M71:N71" si="9">SUM(M67:M70)</f>
        <v>0</v>
      </c>
      <c r="N71" s="28">
        <f t="shared" si="9"/>
        <v>0</v>
      </c>
    </row>
    <row r="72" spans="1:14" ht="20.399999999999999" x14ac:dyDescent="0.25">
      <c r="A72" s="10" t="s">
        <v>44</v>
      </c>
      <c r="B72" s="11" t="s">
        <v>45</v>
      </c>
      <c r="C72" s="12"/>
      <c r="D72" s="13"/>
      <c r="E72" s="12"/>
      <c r="F72" s="12"/>
      <c r="G72" s="13"/>
      <c r="H72" s="12"/>
      <c r="I72" s="12"/>
      <c r="J72" s="12"/>
      <c r="K72" s="12"/>
      <c r="L72" s="12"/>
      <c r="M72" s="12"/>
      <c r="N72" s="12"/>
    </row>
    <row r="73" spans="1:14" x14ac:dyDescent="0.25">
      <c r="A73" s="10" t="s">
        <v>46</v>
      </c>
      <c r="B73" s="11" t="s">
        <v>47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/>
      <c r="N73" s="12"/>
    </row>
    <row r="74" spans="1:14" s="37" customFormat="1" ht="11.25" customHeight="1" x14ac:dyDescent="0.25">
      <c r="A74" s="74" t="s">
        <v>48</v>
      </c>
      <c r="B74" s="74"/>
      <c r="C74" s="28">
        <f>SUM(C72:C73)</f>
        <v>0</v>
      </c>
      <c r="D74" s="29">
        <v>0</v>
      </c>
      <c r="E74" s="28">
        <f>SUM(E72:E73)</f>
        <v>0</v>
      </c>
      <c r="F74" s="28">
        <f>SUM(F72:F73)</f>
        <v>0</v>
      </c>
      <c r="G74" s="29">
        <v>0</v>
      </c>
      <c r="H74" s="28">
        <f>SUM(H72:H73)</f>
        <v>0</v>
      </c>
      <c r="I74" s="28">
        <f>SUM(I72:I73)</f>
        <v>0</v>
      </c>
      <c r="J74" s="28">
        <f>SUM(J72:J73)</f>
        <v>0</v>
      </c>
      <c r="K74" s="28">
        <f>SUM(K72:K73)</f>
        <v>0</v>
      </c>
      <c r="L74" s="28">
        <f>SUM(L72:L73)</f>
        <v>0</v>
      </c>
      <c r="M74" s="28">
        <f t="shared" ref="M74:N74" si="10">SUM(M72:M73)</f>
        <v>0</v>
      </c>
      <c r="N74" s="28">
        <f t="shared" si="10"/>
        <v>0</v>
      </c>
    </row>
    <row r="75" spans="1:14" ht="20.399999999999999" x14ac:dyDescent="0.25">
      <c r="A75" s="10" t="s">
        <v>49</v>
      </c>
      <c r="B75" s="11" t="s">
        <v>50</v>
      </c>
      <c r="C75" s="12"/>
      <c r="D75" s="12">
        <f>SUM(D74)</f>
        <v>0</v>
      </c>
      <c r="E75" s="12"/>
      <c r="F75" s="12"/>
      <c r="G75" s="12">
        <f>SUM(G74)</f>
        <v>0</v>
      </c>
      <c r="H75" s="12"/>
      <c r="I75" s="12"/>
      <c r="J75" s="12"/>
      <c r="K75" s="12"/>
      <c r="L75" s="12"/>
      <c r="M75" s="12">
        <f>SUM(M74)</f>
        <v>0</v>
      </c>
      <c r="N75" s="12"/>
    </row>
    <row r="76" spans="1:14" s="37" customFormat="1" ht="11.25" customHeight="1" x14ac:dyDescent="0.25">
      <c r="A76" s="74" t="s">
        <v>51</v>
      </c>
      <c r="B76" s="74"/>
      <c r="C76" s="28">
        <f>SUM(C75)</f>
        <v>0</v>
      </c>
      <c r="D76" s="28">
        <f>SUM(D75)</f>
        <v>0</v>
      </c>
      <c r="E76" s="28">
        <f>SUM(E75)</f>
        <v>0</v>
      </c>
      <c r="F76" s="28">
        <f>SUM(F75)</f>
        <v>0</v>
      </c>
      <c r="G76" s="28">
        <f>SUM(G75)</f>
        <v>0</v>
      </c>
      <c r="H76" s="28">
        <f>SUM(H75)</f>
        <v>0</v>
      </c>
      <c r="I76" s="28">
        <f>SUM(I75)</f>
        <v>0</v>
      </c>
      <c r="J76" s="28">
        <f>SUM(J75)</f>
        <v>0</v>
      </c>
      <c r="K76" s="28">
        <f>SUM(K75)</f>
        <v>0</v>
      </c>
      <c r="L76" s="28">
        <f>SUM(L75)</f>
        <v>0</v>
      </c>
      <c r="M76" s="28">
        <f>SUM(M75)</f>
        <v>0</v>
      </c>
      <c r="N76" s="28">
        <f>SUM(N75)</f>
        <v>0</v>
      </c>
    </row>
    <row r="77" spans="1:14" x14ac:dyDescent="0.25">
      <c r="A77" s="10" t="s">
        <v>52</v>
      </c>
      <c r="B77" s="11" t="s">
        <v>53</v>
      </c>
      <c r="C77" s="12"/>
      <c r="D77" s="12">
        <f>SUM(D76)</f>
        <v>0</v>
      </c>
      <c r="E77" s="12"/>
      <c r="F77" s="12"/>
      <c r="G77" s="12">
        <f>SUM(G76)</f>
        <v>0</v>
      </c>
      <c r="H77" s="12"/>
      <c r="I77" s="12"/>
      <c r="J77" s="12"/>
      <c r="K77" s="12"/>
      <c r="L77" s="12"/>
      <c r="M77" s="12">
        <f>SUM(M76)</f>
        <v>0</v>
      </c>
      <c r="N77" s="12"/>
    </row>
    <row r="78" spans="1:14" x14ac:dyDescent="0.25">
      <c r="A78" s="10" t="s">
        <v>54</v>
      </c>
      <c r="B78" s="11" t="s">
        <v>55</v>
      </c>
      <c r="C78" s="12"/>
      <c r="D78" s="12">
        <f>SUM(D77)</f>
        <v>0</v>
      </c>
      <c r="E78" s="12"/>
      <c r="F78" s="12"/>
      <c r="G78" s="12">
        <f>SUM(G77)</f>
        <v>0</v>
      </c>
      <c r="H78" s="12"/>
      <c r="I78" s="12"/>
      <c r="J78" s="12"/>
      <c r="K78" s="12"/>
      <c r="L78" s="12"/>
      <c r="M78" s="12">
        <f>SUM(M77)</f>
        <v>0</v>
      </c>
      <c r="N78" s="12"/>
    </row>
    <row r="79" spans="1:14" s="37" customFormat="1" ht="11.25" customHeight="1" x14ac:dyDescent="0.25">
      <c r="A79" s="74" t="s">
        <v>56</v>
      </c>
      <c r="B79" s="74"/>
      <c r="C79" s="28">
        <f t="shared" ref="C79:L79" si="11">SUM(C77:C78)</f>
        <v>0</v>
      </c>
      <c r="D79" s="28">
        <f t="shared" si="11"/>
        <v>0</v>
      </c>
      <c r="E79" s="28">
        <f t="shared" si="11"/>
        <v>0</v>
      </c>
      <c r="F79" s="28">
        <f t="shared" si="11"/>
        <v>0</v>
      </c>
      <c r="G79" s="28">
        <f t="shared" si="11"/>
        <v>0</v>
      </c>
      <c r="H79" s="28">
        <f t="shared" si="11"/>
        <v>0</v>
      </c>
      <c r="I79" s="28">
        <f t="shared" si="11"/>
        <v>0</v>
      </c>
      <c r="J79" s="28">
        <f t="shared" si="11"/>
        <v>0</v>
      </c>
      <c r="K79" s="28">
        <f t="shared" si="11"/>
        <v>0</v>
      </c>
      <c r="L79" s="28">
        <f t="shared" si="11"/>
        <v>0</v>
      </c>
      <c r="M79" s="29"/>
      <c r="N79" s="28">
        <f>SUM(N77:N78)</f>
        <v>0</v>
      </c>
    </row>
    <row r="80" spans="1:14" ht="11.25" customHeight="1" x14ac:dyDescent="0.25">
      <c r="A80" s="73" t="s">
        <v>57</v>
      </c>
      <c r="B80" s="73"/>
      <c r="C80" s="7">
        <f t="shared" ref="C80:N80" si="12">C61+C66+C71+C74+C76+C79</f>
        <v>11263310.140000001</v>
      </c>
      <c r="D80" s="7">
        <f t="shared" si="12"/>
        <v>0</v>
      </c>
      <c r="E80" s="7">
        <f t="shared" si="12"/>
        <v>0</v>
      </c>
      <c r="F80" s="7">
        <f t="shared" si="12"/>
        <v>11616499.370000001</v>
      </c>
      <c r="G80" s="7">
        <f t="shared" si="12"/>
        <v>0</v>
      </c>
      <c r="H80" s="7">
        <f t="shared" si="12"/>
        <v>0</v>
      </c>
      <c r="I80" s="7">
        <f t="shared" si="12"/>
        <v>62991608.75999999</v>
      </c>
      <c r="J80" s="7">
        <f t="shared" si="12"/>
        <v>0</v>
      </c>
      <c r="K80" s="7">
        <f t="shared" si="12"/>
        <v>0</v>
      </c>
      <c r="L80" s="7">
        <f t="shared" si="12"/>
        <v>105961801.08</v>
      </c>
      <c r="M80" s="7">
        <f t="shared" si="12"/>
        <v>0</v>
      </c>
      <c r="N80" s="7">
        <f t="shared" si="12"/>
        <v>0</v>
      </c>
    </row>
    <row r="91" spans="1:14" ht="11.25" customHeight="1" x14ac:dyDescent="0.25">
      <c r="A91" s="69" t="s">
        <v>0</v>
      </c>
      <c r="B91" s="69"/>
      <c r="C91" s="70">
        <v>10</v>
      </c>
      <c r="D91" s="70"/>
      <c r="E91" s="70"/>
      <c r="F91" s="71">
        <v>11</v>
      </c>
      <c r="G91" s="71"/>
      <c r="H91" s="71"/>
      <c r="I91" s="70">
        <v>12</v>
      </c>
      <c r="J91" s="70"/>
      <c r="K91" s="70"/>
      <c r="L91" s="70">
        <v>13</v>
      </c>
      <c r="M91" s="70"/>
      <c r="N91" s="70"/>
    </row>
    <row r="92" spans="1:14" ht="11.25" customHeight="1" x14ac:dyDescent="0.25">
      <c r="A92" s="69"/>
      <c r="B92" s="69"/>
      <c r="C92" s="68" t="s">
        <v>62</v>
      </c>
      <c r="D92" s="68"/>
      <c r="E92" s="68"/>
      <c r="F92" s="72" t="s">
        <v>63</v>
      </c>
      <c r="G92" s="72"/>
      <c r="H92" s="72"/>
      <c r="I92" s="68" t="s">
        <v>64</v>
      </c>
      <c r="J92" s="68"/>
      <c r="K92" s="68"/>
      <c r="L92" s="68" t="s">
        <v>65</v>
      </c>
      <c r="M92" s="68"/>
      <c r="N92" s="68"/>
    </row>
    <row r="93" spans="1:14" ht="11.25" customHeight="1" x14ac:dyDescent="0.25">
      <c r="A93" s="69"/>
      <c r="B93" s="69"/>
      <c r="C93" s="68" t="s">
        <v>5</v>
      </c>
      <c r="D93" s="68"/>
      <c r="E93" s="68" t="s">
        <v>6</v>
      </c>
      <c r="F93" s="76" t="s">
        <v>5</v>
      </c>
      <c r="G93" s="76"/>
      <c r="H93" s="77" t="s">
        <v>6</v>
      </c>
      <c r="I93" s="68" t="s">
        <v>5</v>
      </c>
      <c r="J93" s="68"/>
      <c r="K93" s="68" t="s">
        <v>6</v>
      </c>
      <c r="L93" s="68" t="s">
        <v>5</v>
      </c>
      <c r="M93" s="68"/>
      <c r="N93" s="68" t="s">
        <v>6</v>
      </c>
    </row>
    <row r="94" spans="1:14" ht="20.399999999999999" x14ac:dyDescent="0.25">
      <c r="A94" s="69"/>
      <c r="B94" s="69"/>
      <c r="C94" s="5"/>
      <c r="D94" s="6" t="s">
        <v>7</v>
      </c>
      <c r="E94" s="68"/>
      <c r="F94" s="7"/>
      <c r="G94" s="6" t="s">
        <v>7</v>
      </c>
      <c r="H94" s="77"/>
      <c r="I94" s="5"/>
      <c r="J94" s="6" t="s">
        <v>7</v>
      </c>
      <c r="K94" s="68"/>
      <c r="L94" s="5"/>
      <c r="M94" s="6" t="s">
        <v>7</v>
      </c>
      <c r="N94" s="68"/>
    </row>
    <row r="95" spans="1:14" ht="11.25" customHeight="1" x14ac:dyDescent="0.25">
      <c r="A95" s="73" t="s">
        <v>8</v>
      </c>
      <c r="B95" s="73"/>
      <c r="C95" s="5"/>
      <c r="D95" s="6"/>
      <c r="E95" s="9"/>
      <c r="F95" s="7"/>
      <c r="G95" s="6"/>
      <c r="H95" s="7"/>
      <c r="I95" s="5"/>
      <c r="J95" s="6"/>
      <c r="K95" s="9"/>
      <c r="L95" s="5"/>
      <c r="M95" s="6"/>
      <c r="N95" s="9"/>
    </row>
    <row r="96" spans="1:14" x14ac:dyDescent="0.25">
      <c r="A96" s="10" t="s">
        <v>9</v>
      </c>
      <c r="B96" s="11" t="s">
        <v>10</v>
      </c>
      <c r="C96" s="18">
        <v>3765876.0899999994</v>
      </c>
      <c r="D96" s="13"/>
      <c r="E96" s="12"/>
      <c r="F96" s="17">
        <v>4282815.88</v>
      </c>
      <c r="G96" s="13"/>
      <c r="H96" s="17"/>
      <c r="I96" s="18">
        <v>3572532.7799999993</v>
      </c>
      <c r="J96" s="13"/>
      <c r="K96" s="12"/>
      <c r="L96" s="18">
        <v>2170636.6799999997</v>
      </c>
      <c r="M96" s="13">
        <v>18108.7</v>
      </c>
      <c r="N96" s="12"/>
    </row>
    <row r="97" spans="1:14" x14ac:dyDescent="0.25">
      <c r="A97" s="10" t="s">
        <v>11</v>
      </c>
      <c r="B97" s="11" t="s">
        <v>12</v>
      </c>
      <c r="C97" s="18">
        <v>346696.89</v>
      </c>
      <c r="D97" s="13"/>
      <c r="E97" s="12"/>
      <c r="F97" s="17">
        <v>391167.6</v>
      </c>
      <c r="G97" s="13"/>
      <c r="H97" s="17"/>
      <c r="I97" s="18">
        <v>353335.87000000005</v>
      </c>
      <c r="J97" s="13"/>
      <c r="K97" s="12"/>
      <c r="L97" s="18">
        <v>201893.19</v>
      </c>
      <c r="M97" s="13">
        <v>1195.31</v>
      </c>
      <c r="N97" s="12"/>
    </row>
    <row r="98" spans="1:14" x14ac:dyDescent="0.25">
      <c r="A98" s="10" t="s">
        <v>13</v>
      </c>
      <c r="B98" s="11" t="s">
        <v>14</v>
      </c>
      <c r="C98" s="18">
        <v>395493839.69</v>
      </c>
      <c r="D98" s="13"/>
      <c r="E98" s="12"/>
      <c r="F98" s="17">
        <v>6920877</v>
      </c>
      <c r="G98" s="13"/>
      <c r="H98" s="17"/>
      <c r="I98" s="18">
        <v>2454007.14</v>
      </c>
      <c r="J98" s="13"/>
      <c r="K98" s="12"/>
      <c r="L98" s="18">
        <v>332055167.88</v>
      </c>
      <c r="M98" s="13">
        <v>0</v>
      </c>
      <c r="N98" s="12"/>
    </row>
    <row r="99" spans="1:14" x14ac:dyDescent="0.25">
      <c r="A99" s="10" t="s">
        <v>15</v>
      </c>
      <c r="B99" s="11" t="s">
        <v>16</v>
      </c>
      <c r="C99" s="18">
        <v>167631925.31</v>
      </c>
      <c r="D99" s="13"/>
      <c r="E99" s="12"/>
      <c r="F99" s="17">
        <v>14638000</v>
      </c>
      <c r="G99" s="13"/>
      <c r="H99" s="17"/>
      <c r="I99" s="18">
        <v>158141057.51999998</v>
      </c>
      <c r="J99" s="13"/>
      <c r="K99" s="12"/>
      <c r="L99" s="18">
        <v>8537959989.3600006</v>
      </c>
      <c r="M99" s="13">
        <v>0</v>
      </c>
      <c r="N99" s="12"/>
    </row>
    <row r="100" spans="1:14" x14ac:dyDescent="0.25">
      <c r="A100" s="10" t="s">
        <v>17</v>
      </c>
      <c r="B100" s="11" t="s">
        <v>18</v>
      </c>
      <c r="C100" s="18"/>
      <c r="D100" s="13"/>
      <c r="E100" s="12"/>
      <c r="F100" s="17">
        <v>0</v>
      </c>
      <c r="G100" s="13"/>
      <c r="H100" s="17"/>
      <c r="I100" s="18"/>
      <c r="J100" s="13"/>
      <c r="K100" s="12"/>
      <c r="L100" s="18">
        <v>12286247.6</v>
      </c>
      <c r="M100" s="13">
        <v>0</v>
      </c>
      <c r="N100" s="12"/>
    </row>
    <row r="101" spans="1:14" x14ac:dyDescent="0.25">
      <c r="A101" s="10" t="s">
        <v>19</v>
      </c>
      <c r="B101" s="11" t="s">
        <v>20</v>
      </c>
      <c r="C101" s="18"/>
      <c r="D101" s="13"/>
      <c r="E101" s="12"/>
      <c r="F101" s="17"/>
      <c r="G101" s="13"/>
      <c r="H101" s="17"/>
      <c r="I101" s="18"/>
      <c r="J101" s="13"/>
      <c r="K101" s="12"/>
      <c r="L101" s="18"/>
      <c r="M101" s="13"/>
      <c r="N101" s="12"/>
    </row>
    <row r="102" spans="1:14" x14ac:dyDescent="0.25">
      <c r="A102" s="10" t="s">
        <v>21</v>
      </c>
      <c r="B102" s="11" t="s">
        <v>22</v>
      </c>
      <c r="C102" s="18"/>
      <c r="D102" s="13"/>
      <c r="E102" s="12"/>
      <c r="F102" s="17"/>
      <c r="G102" s="13"/>
      <c r="H102" s="17"/>
      <c r="I102" s="18">
        <v>0</v>
      </c>
      <c r="J102" s="13"/>
      <c r="K102" s="12"/>
      <c r="L102" s="18">
        <v>4000</v>
      </c>
      <c r="M102" s="13">
        <v>0</v>
      </c>
      <c r="N102" s="12"/>
    </row>
    <row r="103" spans="1:14" ht="9.6" customHeight="1" x14ac:dyDescent="0.25">
      <c r="A103" s="10" t="s">
        <v>23</v>
      </c>
      <c r="B103" s="11" t="s">
        <v>24</v>
      </c>
      <c r="C103" s="18"/>
      <c r="D103" s="13"/>
      <c r="E103" s="12"/>
      <c r="F103" s="17">
        <v>100000</v>
      </c>
      <c r="G103" s="13"/>
      <c r="H103" s="17"/>
      <c r="I103" s="18"/>
      <c r="J103" s="13"/>
      <c r="K103" s="12"/>
      <c r="L103" s="18"/>
      <c r="M103" s="13"/>
      <c r="N103" s="12"/>
    </row>
    <row r="104" spans="1:14" s="37" customFormat="1" ht="11.25" customHeight="1" x14ac:dyDescent="0.25">
      <c r="A104" s="74" t="s">
        <v>25</v>
      </c>
      <c r="B104" s="74"/>
      <c r="C104" s="28">
        <f>SUM(C96:C103)</f>
        <v>567238337.98000002</v>
      </c>
      <c r="D104" s="28">
        <f t="shared" ref="D104:N104" si="13">SUM(D96:D103)</f>
        <v>0</v>
      </c>
      <c r="E104" s="28">
        <f t="shared" si="13"/>
        <v>0</v>
      </c>
      <c r="F104" s="28">
        <f t="shared" si="13"/>
        <v>26332860.48</v>
      </c>
      <c r="G104" s="28">
        <f t="shared" si="13"/>
        <v>0</v>
      </c>
      <c r="H104" s="28">
        <f t="shared" si="13"/>
        <v>0</v>
      </c>
      <c r="I104" s="28">
        <f t="shared" si="13"/>
        <v>164520933.30999997</v>
      </c>
      <c r="J104" s="28">
        <f t="shared" si="13"/>
        <v>0</v>
      </c>
      <c r="K104" s="28">
        <f t="shared" si="13"/>
        <v>0</v>
      </c>
      <c r="L104" s="28">
        <f t="shared" si="13"/>
        <v>8884677934.710001</v>
      </c>
      <c r="M104" s="28">
        <f t="shared" si="13"/>
        <v>19304.010000000002</v>
      </c>
      <c r="N104" s="28">
        <f t="shared" si="13"/>
        <v>0</v>
      </c>
    </row>
    <row r="105" spans="1:14" ht="20.399999999999999" x14ac:dyDescent="0.25">
      <c r="A105" s="10" t="s">
        <v>26</v>
      </c>
      <c r="B105" s="11" t="s">
        <v>27</v>
      </c>
      <c r="C105" s="18">
        <v>14610568</v>
      </c>
      <c r="D105" s="13"/>
      <c r="E105" s="12"/>
      <c r="F105" s="17">
        <v>2725000</v>
      </c>
      <c r="G105" s="13"/>
      <c r="H105" s="17"/>
      <c r="I105" s="18">
        <v>2000000</v>
      </c>
      <c r="J105" s="13"/>
      <c r="K105" s="12"/>
      <c r="L105" s="18">
        <v>50000</v>
      </c>
      <c r="M105" s="13"/>
      <c r="N105" s="12"/>
    </row>
    <row r="106" spans="1:14" x14ac:dyDescent="0.25">
      <c r="A106" s="10" t="s">
        <v>28</v>
      </c>
      <c r="B106" s="11" t="s">
        <v>29</v>
      </c>
      <c r="C106" s="18">
        <v>297102587.73000002</v>
      </c>
      <c r="D106" s="13"/>
      <c r="E106" s="12"/>
      <c r="F106" s="17">
        <v>3500000</v>
      </c>
      <c r="G106" s="13"/>
      <c r="H106" s="17"/>
      <c r="I106" s="18">
        <v>18300000</v>
      </c>
      <c r="J106" s="13"/>
      <c r="K106" s="12"/>
      <c r="L106" s="18">
        <v>18755696.48</v>
      </c>
      <c r="M106" s="13"/>
      <c r="N106" s="12"/>
    </row>
    <row r="107" spans="1:14" x14ac:dyDescent="0.25">
      <c r="A107" s="10" t="s">
        <v>30</v>
      </c>
      <c r="B107" s="11" t="s">
        <v>31</v>
      </c>
      <c r="C107" s="18">
        <v>2390545</v>
      </c>
      <c r="D107" s="13"/>
      <c r="E107" s="12"/>
      <c r="F107" s="17">
        <v>300000</v>
      </c>
      <c r="G107" s="13"/>
      <c r="H107" s="17"/>
      <c r="I107" s="18"/>
      <c r="J107" s="13"/>
      <c r="K107" s="12"/>
      <c r="L107" s="18"/>
      <c r="M107" s="13"/>
      <c r="N107" s="12"/>
    </row>
    <row r="108" spans="1:14" x14ac:dyDescent="0.25">
      <c r="A108" s="10" t="s">
        <v>32</v>
      </c>
      <c r="B108" s="11" t="s">
        <v>33</v>
      </c>
      <c r="C108" s="18"/>
      <c r="D108" s="13"/>
      <c r="E108" s="12"/>
      <c r="F108" s="17"/>
      <c r="G108" s="13"/>
      <c r="H108" s="17"/>
      <c r="I108" s="18"/>
      <c r="J108" s="13"/>
      <c r="K108" s="12"/>
      <c r="L108" s="18"/>
      <c r="M108" s="13"/>
      <c r="N108" s="12"/>
    </row>
    <row r="109" spans="1:14" s="37" customFormat="1" ht="11.25" customHeight="1" x14ac:dyDescent="0.25">
      <c r="A109" s="74" t="s">
        <v>34</v>
      </c>
      <c r="B109" s="74"/>
      <c r="C109" s="28">
        <f>SUM(C105:C108)</f>
        <v>314103700.73000002</v>
      </c>
      <c r="D109" s="28">
        <f t="shared" ref="D109:N109" si="14">SUM(D105:D108)</f>
        <v>0</v>
      </c>
      <c r="E109" s="28">
        <f t="shared" si="14"/>
        <v>0</v>
      </c>
      <c r="F109" s="28">
        <f t="shared" si="14"/>
        <v>6525000</v>
      </c>
      <c r="G109" s="28">
        <f t="shared" si="14"/>
        <v>0</v>
      </c>
      <c r="H109" s="28">
        <f t="shared" si="14"/>
        <v>0</v>
      </c>
      <c r="I109" s="28">
        <f t="shared" si="14"/>
        <v>20300000</v>
      </c>
      <c r="J109" s="28">
        <f t="shared" si="14"/>
        <v>0</v>
      </c>
      <c r="K109" s="28">
        <f t="shared" si="14"/>
        <v>0</v>
      </c>
      <c r="L109" s="28">
        <f t="shared" si="14"/>
        <v>18805696.48</v>
      </c>
      <c r="M109" s="28">
        <f t="shared" si="14"/>
        <v>0</v>
      </c>
      <c r="N109" s="28">
        <f t="shared" si="14"/>
        <v>0</v>
      </c>
    </row>
    <row r="110" spans="1:14" x14ac:dyDescent="0.25">
      <c r="A110" s="10" t="s">
        <v>35</v>
      </c>
      <c r="B110" s="11" t="s">
        <v>36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x14ac:dyDescent="0.25">
      <c r="A111" s="10" t="s">
        <v>37</v>
      </c>
      <c r="B111" s="11" t="s">
        <v>38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20.399999999999999" x14ac:dyDescent="0.25">
      <c r="A112" s="10" t="s">
        <v>39</v>
      </c>
      <c r="B112" s="11" t="s">
        <v>40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20.399999999999999" x14ac:dyDescent="0.25">
      <c r="A113" s="10" t="s">
        <v>41</v>
      </c>
      <c r="B113" s="11" t="s">
        <v>42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s="37" customFormat="1" ht="11.25" customHeight="1" x14ac:dyDescent="0.25">
      <c r="A114" s="75" t="s">
        <v>43</v>
      </c>
      <c r="B114" s="75"/>
      <c r="C114" s="28">
        <f>SUM(C110:C113)</f>
        <v>0</v>
      </c>
      <c r="D114" s="28">
        <f t="shared" ref="D114:N114" si="15">SUM(D110:D113)</f>
        <v>0</v>
      </c>
      <c r="E114" s="28">
        <f t="shared" si="15"/>
        <v>0</v>
      </c>
      <c r="F114" s="28">
        <f t="shared" si="15"/>
        <v>0</v>
      </c>
      <c r="G114" s="28">
        <f t="shared" si="15"/>
        <v>0</v>
      </c>
      <c r="H114" s="28">
        <f t="shared" si="15"/>
        <v>0</v>
      </c>
      <c r="I114" s="28">
        <f t="shared" si="15"/>
        <v>0</v>
      </c>
      <c r="J114" s="28">
        <f t="shared" si="15"/>
        <v>0</v>
      </c>
      <c r="K114" s="28">
        <f t="shared" si="15"/>
        <v>0</v>
      </c>
      <c r="L114" s="28">
        <f t="shared" si="15"/>
        <v>0</v>
      </c>
      <c r="M114" s="28">
        <f t="shared" si="15"/>
        <v>0</v>
      </c>
      <c r="N114" s="28">
        <f t="shared" si="15"/>
        <v>0</v>
      </c>
    </row>
    <row r="115" spans="1:14" ht="20.399999999999999" x14ac:dyDescent="0.25">
      <c r="A115" s="10" t="s">
        <v>44</v>
      </c>
      <c r="B115" s="11" t="s">
        <v>45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>
        <v>22651235.59</v>
      </c>
      <c r="M115" s="12"/>
      <c r="N115" s="12"/>
    </row>
    <row r="116" spans="1:14" x14ac:dyDescent="0.25">
      <c r="A116" s="10" t="s">
        <v>46</v>
      </c>
      <c r="B116" s="11" t="s">
        <v>47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s="37" customFormat="1" ht="11.25" customHeight="1" x14ac:dyDescent="0.25">
      <c r="A117" s="74" t="s">
        <v>48</v>
      </c>
      <c r="B117" s="74"/>
      <c r="C117" s="28">
        <f>SUM(C115:C116)</f>
        <v>0</v>
      </c>
      <c r="D117" s="28">
        <f t="shared" ref="D117:N117" si="16">SUM(D115:D116)</f>
        <v>0</v>
      </c>
      <c r="E117" s="28">
        <f t="shared" si="16"/>
        <v>0</v>
      </c>
      <c r="F117" s="28">
        <f t="shared" si="16"/>
        <v>0</v>
      </c>
      <c r="G117" s="28">
        <f t="shared" si="16"/>
        <v>0</v>
      </c>
      <c r="H117" s="28">
        <f t="shared" si="16"/>
        <v>0</v>
      </c>
      <c r="I117" s="28">
        <f t="shared" si="16"/>
        <v>0</v>
      </c>
      <c r="J117" s="28">
        <f t="shared" si="16"/>
        <v>0</v>
      </c>
      <c r="K117" s="28">
        <f t="shared" si="16"/>
        <v>0</v>
      </c>
      <c r="L117" s="28">
        <f t="shared" si="16"/>
        <v>22651235.59</v>
      </c>
      <c r="M117" s="28">
        <f t="shared" si="16"/>
        <v>0</v>
      </c>
      <c r="N117" s="28">
        <f t="shared" si="16"/>
        <v>0</v>
      </c>
    </row>
    <row r="118" spans="1:14" ht="20.399999999999999" x14ac:dyDescent="0.25">
      <c r="A118" s="10" t="s">
        <v>49</v>
      </c>
      <c r="B118" s="11" t="s">
        <v>50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s="37" customFormat="1" ht="11.25" customHeight="1" x14ac:dyDescent="0.25">
      <c r="A119" s="74" t="s">
        <v>51</v>
      </c>
      <c r="B119" s="74"/>
      <c r="C119" s="28">
        <f>SUM(C118)</f>
        <v>0</v>
      </c>
      <c r="D119" s="28">
        <f t="shared" ref="D119:N119" si="17">SUM(D118)</f>
        <v>0</v>
      </c>
      <c r="E119" s="28">
        <f t="shared" si="17"/>
        <v>0</v>
      </c>
      <c r="F119" s="28">
        <f t="shared" si="17"/>
        <v>0</v>
      </c>
      <c r="G119" s="28">
        <f t="shared" si="17"/>
        <v>0</v>
      </c>
      <c r="H119" s="28">
        <f t="shared" si="17"/>
        <v>0</v>
      </c>
      <c r="I119" s="28">
        <f t="shared" si="17"/>
        <v>0</v>
      </c>
      <c r="J119" s="28">
        <f t="shared" si="17"/>
        <v>0</v>
      </c>
      <c r="K119" s="28">
        <f t="shared" si="17"/>
        <v>0</v>
      </c>
      <c r="L119" s="28">
        <f t="shared" si="17"/>
        <v>0</v>
      </c>
      <c r="M119" s="28">
        <f t="shared" si="17"/>
        <v>0</v>
      </c>
      <c r="N119" s="28">
        <f t="shared" si="17"/>
        <v>0</v>
      </c>
    </row>
    <row r="120" spans="1:14" x14ac:dyDescent="0.25">
      <c r="A120" s="10" t="s">
        <v>52</v>
      </c>
      <c r="B120" s="11" t="s">
        <v>53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x14ac:dyDescent="0.25">
      <c r="A121" s="10" t="s">
        <v>54</v>
      </c>
      <c r="B121" s="11" t="s">
        <v>55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s="37" customFormat="1" ht="11.25" customHeight="1" x14ac:dyDescent="0.25">
      <c r="A122" s="74" t="s">
        <v>56</v>
      </c>
      <c r="B122" s="74"/>
      <c r="C122" s="28">
        <f>SUM(C120:C121)</f>
        <v>0</v>
      </c>
      <c r="D122" s="28">
        <f t="shared" ref="D122:N122" si="18">SUM(D120:D121)</f>
        <v>0</v>
      </c>
      <c r="E122" s="28">
        <f t="shared" si="18"/>
        <v>0</v>
      </c>
      <c r="F122" s="28">
        <f t="shared" si="18"/>
        <v>0</v>
      </c>
      <c r="G122" s="28">
        <f t="shared" si="18"/>
        <v>0</v>
      </c>
      <c r="H122" s="28">
        <f t="shared" si="18"/>
        <v>0</v>
      </c>
      <c r="I122" s="28">
        <f t="shared" si="18"/>
        <v>0</v>
      </c>
      <c r="J122" s="28">
        <f t="shared" si="18"/>
        <v>0</v>
      </c>
      <c r="K122" s="28">
        <f t="shared" si="18"/>
        <v>0</v>
      </c>
      <c r="L122" s="28">
        <f t="shared" si="18"/>
        <v>0</v>
      </c>
      <c r="M122" s="28">
        <f t="shared" si="18"/>
        <v>0</v>
      </c>
      <c r="N122" s="28">
        <f t="shared" si="18"/>
        <v>0</v>
      </c>
    </row>
    <row r="123" spans="1:14" ht="11.25" customHeight="1" x14ac:dyDescent="0.25">
      <c r="A123" s="73" t="s">
        <v>57</v>
      </c>
      <c r="B123" s="73"/>
      <c r="C123" s="7">
        <f t="shared" ref="C123:N123" si="19">C104+C109+C114+C117+C119+C122</f>
        <v>881342038.71000004</v>
      </c>
      <c r="D123" s="7">
        <f t="shared" si="19"/>
        <v>0</v>
      </c>
      <c r="E123" s="7">
        <f t="shared" si="19"/>
        <v>0</v>
      </c>
      <c r="F123" s="7">
        <f t="shared" si="19"/>
        <v>32857860.48</v>
      </c>
      <c r="G123" s="7">
        <f t="shared" si="19"/>
        <v>0</v>
      </c>
      <c r="H123" s="7">
        <f t="shared" si="19"/>
        <v>0</v>
      </c>
      <c r="I123" s="7">
        <f t="shared" si="19"/>
        <v>184820933.30999997</v>
      </c>
      <c r="J123" s="7">
        <f t="shared" si="19"/>
        <v>0</v>
      </c>
      <c r="K123" s="7">
        <f t="shared" si="19"/>
        <v>0</v>
      </c>
      <c r="L123" s="7">
        <f t="shared" si="19"/>
        <v>8926134866.7800007</v>
      </c>
      <c r="M123" s="7">
        <f t="shared" si="19"/>
        <v>19304.010000000002</v>
      </c>
      <c r="N123" s="7">
        <f t="shared" si="19"/>
        <v>0</v>
      </c>
    </row>
    <row r="134" spans="1:14" ht="11.25" customHeight="1" x14ac:dyDescent="0.25">
      <c r="A134" s="69" t="s">
        <v>0</v>
      </c>
      <c r="B134" s="69"/>
      <c r="C134" s="70">
        <v>14</v>
      </c>
      <c r="D134" s="70"/>
      <c r="E134" s="70"/>
      <c r="F134" s="71">
        <v>15</v>
      </c>
      <c r="G134" s="71"/>
      <c r="H134" s="71"/>
      <c r="I134" s="70">
        <v>16</v>
      </c>
      <c r="J134" s="70"/>
      <c r="K134" s="70"/>
      <c r="L134" s="70">
        <v>17</v>
      </c>
      <c r="M134" s="70"/>
      <c r="N134" s="70"/>
    </row>
    <row r="135" spans="1:14" ht="11.25" customHeight="1" x14ac:dyDescent="0.25">
      <c r="A135" s="69"/>
      <c r="B135" s="69"/>
      <c r="C135" s="68" t="s">
        <v>66</v>
      </c>
      <c r="D135" s="68"/>
      <c r="E135" s="68"/>
      <c r="F135" s="72" t="s">
        <v>67</v>
      </c>
      <c r="G135" s="72"/>
      <c r="H135" s="72"/>
      <c r="I135" s="68" t="s">
        <v>68</v>
      </c>
      <c r="J135" s="68"/>
      <c r="K135" s="68"/>
      <c r="L135" s="68" t="s">
        <v>69</v>
      </c>
      <c r="M135" s="68"/>
      <c r="N135" s="68"/>
    </row>
    <row r="136" spans="1:14" ht="11.25" customHeight="1" x14ac:dyDescent="0.25">
      <c r="A136" s="69"/>
      <c r="B136" s="69"/>
      <c r="C136" s="68" t="s">
        <v>5</v>
      </c>
      <c r="D136" s="68"/>
      <c r="E136" s="68" t="s">
        <v>6</v>
      </c>
      <c r="F136" s="76" t="s">
        <v>5</v>
      </c>
      <c r="G136" s="76"/>
      <c r="H136" s="77" t="s">
        <v>6</v>
      </c>
      <c r="I136" s="68" t="s">
        <v>5</v>
      </c>
      <c r="J136" s="68"/>
      <c r="K136" s="68" t="s">
        <v>6</v>
      </c>
      <c r="L136" s="68" t="s">
        <v>5</v>
      </c>
      <c r="M136" s="68"/>
      <c r="N136" s="68" t="s">
        <v>6</v>
      </c>
    </row>
    <row r="137" spans="1:14" ht="20.399999999999999" x14ac:dyDescent="0.25">
      <c r="A137" s="69"/>
      <c r="B137" s="69"/>
      <c r="C137" s="5"/>
      <c r="D137" s="6" t="s">
        <v>7</v>
      </c>
      <c r="E137" s="68"/>
      <c r="F137" s="7"/>
      <c r="G137" s="6" t="s">
        <v>7</v>
      </c>
      <c r="H137" s="77"/>
      <c r="I137" s="5"/>
      <c r="J137" s="6" t="s">
        <v>7</v>
      </c>
      <c r="K137" s="68"/>
      <c r="L137" s="5"/>
      <c r="M137" s="6" t="s">
        <v>7</v>
      </c>
      <c r="N137" s="68"/>
    </row>
    <row r="138" spans="1:14" ht="11.25" customHeight="1" x14ac:dyDescent="0.25">
      <c r="A138" s="73" t="s">
        <v>8</v>
      </c>
      <c r="B138" s="73"/>
      <c r="C138" s="5"/>
      <c r="D138" s="6"/>
      <c r="E138" s="9"/>
      <c r="F138" s="7"/>
      <c r="G138" s="6"/>
      <c r="H138" s="7"/>
      <c r="I138" s="5"/>
      <c r="J138" s="6"/>
      <c r="K138" s="9"/>
      <c r="L138" s="5"/>
      <c r="M138" s="6"/>
      <c r="N138" s="9"/>
    </row>
    <row r="139" spans="1:14" x14ac:dyDescent="0.25">
      <c r="A139" s="10" t="s">
        <v>9</v>
      </c>
      <c r="B139" s="11" t="s">
        <v>10</v>
      </c>
      <c r="C139" s="18">
        <v>2842819.57</v>
      </c>
      <c r="D139" s="13"/>
      <c r="E139" s="12"/>
      <c r="F139" s="17">
        <v>12906318.779999997</v>
      </c>
      <c r="G139" s="13"/>
      <c r="H139" s="17"/>
      <c r="I139" s="18">
        <v>9327362.1400000006</v>
      </c>
      <c r="J139" s="13"/>
      <c r="K139" s="12"/>
      <c r="L139" s="18">
        <v>1744459.1799999997</v>
      </c>
      <c r="M139" s="13"/>
      <c r="N139" s="12"/>
    </row>
    <row r="140" spans="1:14" x14ac:dyDescent="0.25">
      <c r="A140" s="10" t="s">
        <v>11</v>
      </c>
      <c r="B140" s="11" t="s">
        <v>12</v>
      </c>
      <c r="C140" s="18">
        <v>267403.21000000002</v>
      </c>
      <c r="D140" s="13"/>
      <c r="E140" s="12"/>
      <c r="F140" s="17">
        <v>1035723.04</v>
      </c>
      <c r="G140" s="13"/>
      <c r="H140" s="17"/>
      <c r="I140" s="18">
        <v>1397914.1400000001</v>
      </c>
      <c r="J140" s="13"/>
      <c r="K140" s="12"/>
      <c r="L140" s="18">
        <v>156523.14000000001</v>
      </c>
      <c r="M140" s="13"/>
      <c r="N140" s="12"/>
    </row>
    <row r="141" spans="1:14" x14ac:dyDescent="0.25">
      <c r="A141" s="10" t="s">
        <v>13</v>
      </c>
      <c r="B141" s="11" t="s">
        <v>14</v>
      </c>
      <c r="C141" s="18">
        <v>9820443.3499999996</v>
      </c>
      <c r="D141" s="13"/>
      <c r="E141" s="12"/>
      <c r="F141" s="17">
        <v>2308000</v>
      </c>
      <c r="G141" s="13"/>
      <c r="H141" s="17"/>
      <c r="I141" s="18">
        <v>14888674</v>
      </c>
      <c r="J141" s="13"/>
      <c r="K141" s="12"/>
      <c r="L141" s="18">
        <v>440000</v>
      </c>
      <c r="M141" s="13"/>
      <c r="N141" s="12"/>
    </row>
    <row r="142" spans="1:14" x14ac:dyDescent="0.25">
      <c r="A142" s="10" t="s">
        <v>15</v>
      </c>
      <c r="B142" s="11" t="s">
        <v>16</v>
      </c>
      <c r="C142" s="18">
        <v>5885334.3300000001</v>
      </c>
      <c r="D142" s="13"/>
      <c r="E142" s="12"/>
      <c r="F142" s="17">
        <v>61531555.060000002</v>
      </c>
      <c r="G142" s="13"/>
      <c r="H142" s="17"/>
      <c r="I142" s="18">
        <v>54868620.840000004</v>
      </c>
      <c r="J142" s="13"/>
      <c r="K142" s="12"/>
      <c r="L142" s="18">
        <v>885000</v>
      </c>
      <c r="M142" s="13"/>
      <c r="N142" s="12"/>
    </row>
    <row r="143" spans="1:14" x14ac:dyDescent="0.25">
      <c r="A143" s="10" t="s">
        <v>17</v>
      </c>
      <c r="B143" s="11" t="s">
        <v>18</v>
      </c>
      <c r="C143" s="18"/>
      <c r="D143" s="13"/>
      <c r="E143" s="12"/>
      <c r="F143" s="17"/>
      <c r="G143" s="13"/>
      <c r="H143" s="17"/>
      <c r="I143" s="18"/>
      <c r="J143" s="13"/>
      <c r="K143" s="12"/>
      <c r="L143" s="18"/>
      <c r="M143" s="13"/>
      <c r="N143" s="12"/>
    </row>
    <row r="144" spans="1:14" x14ac:dyDescent="0.25">
      <c r="A144" s="10" t="s">
        <v>19</v>
      </c>
      <c r="B144" s="11" t="s">
        <v>20</v>
      </c>
      <c r="C144" s="18"/>
      <c r="D144" s="13"/>
      <c r="E144" s="12"/>
      <c r="F144" s="17"/>
      <c r="G144" s="13"/>
      <c r="H144" s="17"/>
      <c r="I144" s="18"/>
      <c r="J144" s="13"/>
      <c r="K144" s="12"/>
      <c r="L144" s="18"/>
      <c r="M144" s="13"/>
      <c r="N144" s="12"/>
    </row>
    <row r="145" spans="1:14" x14ac:dyDescent="0.25">
      <c r="A145" s="10" t="s">
        <v>21</v>
      </c>
      <c r="B145" s="11" t="s">
        <v>22</v>
      </c>
      <c r="C145" s="18">
        <v>0</v>
      </c>
      <c r="D145" s="13">
        <v>0</v>
      </c>
      <c r="E145" s="12">
        <v>0</v>
      </c>
      <c r="F145" s="17"/>
      <c r="G145" s="13"/>
      <c r="H145" s="17"/>
      <c r="I145" s="18"/>
      <c r="J145" s="13"/>
      <c r="K145" s="12"/>
      <c r="L145" s="18">
        <v>5000</v>
      </c>
      <c r="M145" s="13"/>
      <c r="N145" s="12"/>
    </row>
    <row r="146" spans="1:14" x14ac:dyDescent="0.25">
      <c r="A146" s="10" t="s">
        <v>23</v>
      </c>
      <c r="B146" s="11" t="s">
        <v>24</v>
      </c>
      <c r="C146" s="18"/>
      <c r="D146" s="13"/>
      <c r="E146" s="12"/>
      <c r="F146" s="17"/>
      <c r="G146" s="13"/>
      <c r="H146" s="17"/>
      <c r="I146" s="18">
        <v>925732.5</v>
      </c>
      <c r="J146" s="13"/>
      <c r="K146" s="12"/>
      <c r="L146" s="18"/>
      <c r="M146" s="13"/>
      <c r="N146" s="12"/>
    </row>
    <row r="147" spans="1:14" s="37" customFormat="1" ht="11.25" customHeight="1" x14ac:dyDescent="0.25">
      <c r="A147" s="74" t="s">
        <v>25</v>
      </c>
      <c r="B147" s="74"/>
      <c r="C147" s="41">
        <f>SUM(C139:C146)</f>
        <v>18816000.460000001</v>
      </c>
      <c r="D147" s="29">
        <v>0</v>
      </c>
      <c r="E147" s="28">
        <f>SUM(E139:E146)</f>
        <v>0</v>
      </c>
      <c r="F147" s="42">
        <f>SUM(F139:F146)</f>
        <v>77781596.879999995</v>
      </c>
      <c r="G147" s="29">
        <v>0</v>
      </c>
      <c r="H147" s="42">
        <f>SUM(H139:H146)</f>
        <v>0</v>
      </c>
      <c r="I147" s="41">
        <f>SUM(I139:I146)</f>
        <v>81408303.620000005</v>
      </c>
      <c r="J147" s="29">
        <v>0</v>
      </c>
      <c r="K147" s="28">
        <f>SUM(K139:K146)</f>
        <v>0</v>
      </c>
      <c r="L147" s="41">
        <f>SUM(L139:L146)</f>
        <v>3230982.32</v>
      </c>
      <c r="M147" s="29">
        <v>0</v>
      </c>
      <c r="N147" s="28">
        <f>SUM(N139:N146)</f>
        <v>0</v>
      </c>
    </row>
    <row r="148" spans="1:14" ht="20.399999999999999" x14ac:dyDescent="0.25">
      <c r="A148" s="10" t="s">
        <v>26</v>
      </c>
      <c r="B148" s="11" t="s">
        <v>27</v>
      </c>
      <c r="C148" s="18">
        <v>6450209.7599999988</v>
      </c>
      <c r="D148" s="13"/>
      <c r="E148" s="12"/>
      <c r="F148" s="17"/>
      <c r="G148" s="13"/>
      <c r="H148" s="17"/>
      <c r="I148" s="18">
        <v>1697000</v>
      </c>
      <c r="J148" s="13"/>
      <c r="K148" s="12"/>
      <c r="L148" s="18">
        <v>6000</v>
      </c>
      <c r="M148" s="13"/>
      <c r="N148" s="12"/>
    </row>
    <row r="149" spans="1:14" x14ac:dyDescent="0.25">
      <c r="A149" s="10" t="s">
        <v>28</v>
      </c>
      <c r="B149" s="11" t="s">
        <v>29</v>
      </c>
      <c r="C149" s="18">
        <v>92340586.030000001</v>
      </c>
      <c r="D149" s="13"/>
      <c r="E149" s="12"/>
      <c r="F149" s="17"/>
      <c r="G149" s="13"/>
      <c r="H149" s="17"/>
      <c r="I149" s="18">
        <v>17711341.009999998</v>
      </c>
      <c r="J149" s="13"/>
      <c r="K149" s="12"/>
      <c r="L149" s="18">
        <v>3862586.97</v>
      </c>
      <c r="M149" s="13"/>
      <c r="N149" s="12"/>
    </row>
    <row r="150" spans="1:14" x14ac:dyDescent="0.25">
      <c r="A150" s="10" t="s">
        <v>30</v>
      </c>
      <c r="B150" s="11" t="s">
        <v>31</v>
      </c>
      <c r="C150" s="18">
        <v>0</v>
      </c>
      <c r="D150" s="13"/>
      <c r="E150" s="12"/>
      <c r="F150" s="17"/>
      <c r="G150" s="13"/>
      <c r="H150" s="17"/>
      <c r="I150" s="18">
        <v>600000</v>
      </c>
      <c r="J150" s="13"/>
      <c r="K150" s="12"/>
      <c r="L150" s="18"/>
      <c r="M150" s="13"/>
      <c r="N150" s="12"/>
    </row>
    <row r="151" spans="1:14" x14ac:dyDescent="0.25">
      <c r="A151" s="10" t="s">
        <v>32</v>
      </c>
      <c r="B151" s="11" t="s">
        <v>33</v>
      </c>
      <c r="C151" s="18">
        <v>0</v>
      </c>
      <c r="D151" s="13">
        <v>0</v>
      </c>
      <c r="E151" s="12">
        <v>0</v>
      </c>
      <c r="F151" s="17"/>
      <c r="G151" s="13"/>
      <c r="H151" s="17"/>
      <c r="I151" s="18"/>
      <c r="J151" s="13"/>
      <c r="K151" s="12"/>
      <c r="L151" s="18"/>
      <c r="M151" s="13"/>
      <c r="N151" s="12"/>
    </row>
    <row r="152" spans="1:14" s="37" customFormat="1" ht="11.25" customHeight="1" x14ac:dyDescent="0.25">
      <c r="A152" s="74" t="s">
        <v>34</v>
      </c>
      <c r="B152" s="74"/>
      <c r="C152" s="41">
        <f>SUM(C148:C151)</f>
        <v>98790795.790000007</v>
      </c>
      <c r="D152" s="29">
        <v>0</v>
      </c>
      <c r="E152" s="28">
        <f>SUM(E148:E151)</f>
        <v>0</v>
      </c>
      <c r="F152" s="42">
        <f>SUM(F148:F151)</f>
        <v>0</v>
      </c>
      <c r="G152" s="29">
        <v>0</v>
      </c>
      <c r="H152" s="42">
        <f>SUM(H148:H151)</f>
        <v>0</v>
      </c>
      <c r="I152" s="41">
        <f>SUM(I148:I151)</f>
        <v>20008341.009999998</v>
      </c>
      <c r="J152" s="29">
        <v>0</v>
      </c>
      <c r="K152" s="28">
        <f>SUM(K148:K151)</f>
        <v>0</v>
      </c>
      <c r="L152" s="41">
        <f>SUM(L148:L151)</f>
        <v>3868586.97</v>
      </c>
      <c r="M152" s="29">
        <v>0</v>
      </c>
      <c r="N152" s="28">
        <f>SUM(N148:N151)</f>
        <v>0</v>
      </c>
    </row>
    <row r="153" spans="1:14" x14ac:dyDescent="0.25">
      <c r="A153" s="10" t="s">
        <v>35</v>
      </c>
      <c r="B153" s="11" t="s">
        <v>36</v>
      </c>
      <c r="C153" s="18"/>
      <c r="D153" s="13"/>
      <c r="E153" s="12"/>
      <c r="F153" s="17"/>
      <c r="G153" s="13"/>
      <c r="H153" s="17"/>
      <c r="I153" s="18"/>
      <c r="J153" s="13"/>
      <c r="K153" s="12"/>
      <c r="L153" s="18"/>
      <c r="M153" s="13"/>
      <c r="N153" s="12"/>
    </row>
    <row r="154" spans="1:14" x14ac:dyDescent="0.25">
      <c r="A154" s="10" t="s">
        <v>37</v>
      </c>
      <c r="B154" s="11" t="s">
        <v>38</v>
      </c>
      <c r="C154" s="18">
        <v>200000</v>
      </c>
      <c r="D154" s="13"/>
      <c r="E154" s="12"/>
      <c r="F154" s="17"/>
      <c r="G154" s="13"/>
      <c r="H154" s="17"/>
      <c r="I154" s="18"/>
      <c r="J154" s="13"/>
      <c r="K154" s="12"/>
      <c r="L154" s="18"/>
      <c r="M154" s="13"/>
      <c r="N154" s="12"/>
    </row>
    <row r="155" spans="1:14" ht="20.399999999999999" x14ac:dyDescent="0.25">
      <c r="A155" s="10" t="s">
        <v>39</v>
      </c>
      <c r="B155" s="11" t="s">
        <v>40</v>
      </c>
      <c r="C155" s="18">
        <v>0</v>
      </c>
      <c r="D155" s="13"/>
      <c r="E155" s="12"/>
      <c r="F155" s="17"/>
      <c r="G155" s="13"/>
      <c r="H155" s="17"/>
      <c r="I155" s="18"/>
      <c r="J155" s="13"/>
      <c r="K155" s="12"/>
      <c r="L155" s="18"/>
      <c r="M155" s="13"/>
      <c r="N155" s="12"/>
    </row>
    <row r="156" spans="1:14" ht="20.399999999999999" x14ac:dyDescent="0.25">
      <c r="A156" s="10" t="s">
        <v>41</v>
      </c>
      <c r="B156" s="11" t="s">
        <v>42</v>
      </c>
      <c r="C156" s="18">
        <v>0</v>
      </c>
      <c r="D156" s="13"/>
      <c r="E156" s="12"/>
      <c r="F156" s="17"/>
      <c r="G156" s="13"/>
      <c r="H156" s="17"/>
      <c r="I156" s="18"/>
      <c r="J156" s="13"/>
      <c r="K156" s="12"/>
      <c r="L156" s="18"/>
      <c r="M156" s="13"/>
      <c r="N156" s="12"/>
    </row>
    <row r="157" spans="1:14" s="37" customFormat="1" ht="11.25" customHeight="1" x14ac:dyDescent="0.25">
      <c r="A157" s="75" t="s">
        <v>43</v>
      </c>
      <c r="B157" s="75"/>
      <c r="C157" s="41">
        <f>SUM(C153:C156)</f>
        <v>200000</v>
      </c>
      <c r="D157" s="29">
        <v>0</v>
      </c>
      <c r="E157" s="28">
        <f>SUM(E153:E156)</f>
        <v>0</v>
      </c>
      <c r="F157" s="42">
        <f>SUM(F153:F156)</f>
        <v>0</v>
      </c>
      <c r="G157" s="29">
        <v>0</v>
      </c>
      <c r="H157" s="42">
        <f>SUM(H153:H156)</f>
        <v>0</v>
      </c>
      <c r="I157" s="41">
        <f>SUM(I153:I156)</f>
        <v>0</v>
      </c>
      <c r="J157" s="29">
        <v>0</v>
      </c>
      <c r="K157" s="28">
        <f>SUM(K153:K156)</f>
        <v>0</v>
      </c>
      <c r="L157" s="41">
        <f>SUM(L153:L156)</f>
        <v>0</v>
      </c>
      <c r="M157" s="29">
        <v>0</v>
      </c>
      <c r="N157" s="28">
        <f>SUM(N153:N156)</f>
        <v>0</v>
      </c>
    </row>
    <row r="158" spans="1:14" ht="20.399999999999999" x14ac:dyDescent="0.25">
      <c r="A158" s="10" t="s">
        <v>44</v>
      </c>
      <c r="B158" s="11" t="s">
        <v>45</v>
      </c>
      <c r="C158" s="18"/>
      <c r="D158" s="13">
        <v>0</v>
      </c>
      <c r="E158" s="12"/>
      <c r="F158" s="17"/>
      <c r="G158" s="13">
        <v>0</v>
      </c>
      <c r="H158" s="17"/>
      <c r="I158" s="18"/>
      <c r="J158" s="13">
        <v>0</v>
      </c>
      <c r="K158" s="12"/>
      <c r="L158" s="18"/>
      <c r="M158" s="13">
        <v>0</v>
      </c>
      <c r="N158" s="12"/>
    </row>
    <row r="159" spans="1:14" x14ac:dyDescent="0.25">
      <c r="A159" s="10" t="s">
        <v>46</v>
      </c>
      <c r="B159" s="11" t="s">
        <v>47</v>
      </c>
      <c r="C159" s="18"/>
      <c r="D159" s="13">
        <f>SUM(D158)</f>
        <v>0</v>
      </c>
      <c r="E159" s="12"/>
      <c r="F159" s="17"/>
      <c r="G159" s="13">
        <f>SUM(G158)</f>
        <v>0</v>
      </c>
      <c r="H159" s="17"/>
      <c r="I159" s="18"/>
      <c r="J159" s="13">
        <f>SUM(J158)</f>
        <v>0</v>
      </c>
      <c r="K159" s="12"/>
      <c r="L159" s="18"/>
      <c r="M159" s="13">
        <f>SUM(M158)</f>
        <v>0</v>
      </c>
      <c r="N159" s="12"/>
    </row>
    <row r="160" spans="1:14" s="37" customFormat="1" ht="11.25" customHeight="1" x14ac:dyDescent="0.25">
      <c r="A160" s="74" t="s">
        <v>48</v>
      </c>
      <c r="B160" s="74"/>
      <c r="C160" s="41">
        <f>SUM(C158:C159)</f>
        <v>0</v>
      </c>
      <c r="D160" s="29">
        <v>0</v>
      </c>
      <c r="E160" s="28">
        <f>SUM(E158:E159)</f>
        <v>0</v>
      </c>
      <c r="F160" s="42">
        <f>SUM(F158:F159)</f>
        <v>0</v>
      </c>
      <c r="G160" s="29">
        <v>0</v>
      </c>
      <c r="H160" s="42">
        <f>SUM(H158:H159)</f>
        <v>0</v>
      </c>
      <c r="I160" s="41">
        <f>SUM(I158:I159)</f>
        <v>0</v>
      </c>
      <c r="J160" s="29">
        <v>0</v>
      </c>
      <c r="K160" s="28">
        <f>SUM(K158:K159)</f>
        <v>0</v>
      </c>
      <c r="L160" s="41">
        <f>SUM(L158:L159)</f>
        <v>0</v>
      </c>
      <c r="M160" s="29">
        <v>0</v>
      </c>
      <c r="N160" s="28">
        <f>SUM(N158:N159)</f>
        <v>0</v>
      </c>
    </row>
    <row r="161" spans="1:14" ht="20.399999999999999" x14ac:dyDescent="0.25">
      <c r="A161" s="10" t="s">
        <v>49</v>
      </c>
      <c r="B161" s="11" t="s">
        <v>50</v>
      </c>
      <c r="C161" s="18"/>
      <c r="D161" s="13">
        <f>SUM(D160)</f>
        <v>0</v>
      </c>
      <c r="E161" s="12"/>
      <c r="F161" s="17"/>
      <c r="G161" s="13">
        <f>SUM(G160)</f>
        <v>0</v>
      </c>
      <c r="H161" s="17"/>
      <c r="I161" s="18"/>
      <c r="J161" s="13">
        <f>SUM(J160)</f>
        <v>0</v>
      </c>
      <c r="K161" s="12"/>
      <c r="L161" s="18"/>
      <c r="M161" s="13">
        <f>SUM(M160)</f>
        <v>0</v>
      </c>
      <c r="N161" s="12"/>
    </row>
    <row r="162" spans="1:14" s="37" customFormat="1" ht="11.25" customHeight="1" x14ac:dyDescent="0.25">
      <c r="A162" s="74" t="s">
        <v>51</v>
      </c>
      <c r="B162" s="74"/>
      <c r="C162" s="41">
        <f>SUM(C161)</f>
        <v>0</v>
      </c>
      <c r="D162" s="29">
        <f>SUM(D161)</f>
        <v>0</v>
      </c>
      <c r="E162" s="28">
        <f>SUM(E161)</f>
        <v>0</v>
      </c>
      <c r="F162" s="42">
        <f>SUM(F161)</f>
        <v>0</v>
      </c>
      <c r="G162" s="29">
        <f>SUM(G161)</f>
        <v>0</v>
      </c>
      <c r="H162" s="42">
        <f>SUM(H161)</f>
        <v>0</v>
      </c>
      <c r="I162" s="41">
        <f>SUM(I161)</f>
        <v>0</v>
      </c>
      <c r="J162" s="29">
        <f>SUM(J161)</f>
        <v>0</v>
      </c>
      <c r="K162" s="28">
        <f>SUM(K161)</f>
        <v>0</v>
      </c>
      <c r="L162" s="41">
        <f>SUM(L161)</f>
        <v>0</v>
      </c>
      <c r="M162" s="29">
        <f>SUM(M161)</f>
        <v>0</v>
      </c>
      <c r="N162" s="28">
        <f>SUM(N161)</f>
        <v>0</v>
      </c>
    </row>
    <row r="163" spans="1:14" x14ac:dyDescent="0.25">
      <c r="A163" s="10" t="s">
        <v>52</v>
      </c>
      <c r="B163" s="11" t="s">
        <v>53</v>
      </c>
      <c r="C163" s="18"/>
      <c r="D163" s="13">
        <f>SUM(D162)</f>
        <v>0</v>
      </c>
      <c r="E163" s="12"/>
      <c r="F163" s="17"/>
      <c r="G163" s="13">
        <f>SUM(G162)</f>
        <v>0</v>
      </c>
      <c r="H163" s="17"/>
      <c r="I163" s="18"/>
      <c r="J163" s="13">
        <f>SUM(J162)</f>
        <v>0</v>
      </c>
      <c r="K163" s="12"/>
      <c r="L163" s="18"/>
      <c r="M163" s="13">
        <f>SUM(M162)</f>
        <v>0</v>
      </c>
      <c r="N163" s="12"/>
    </row>
    <row r="164" spans="1:14" x14ac:dyDescent="0.25">
      <c r="A164" s="10" t="s">
        <v>54</v>
      </c>
      <c r="B164" s="11" t="s">
        <v>55</v>
      </c>
      <c r="C164" s="18"/>
      <c r="D164" s="13">
        <f>SUM(D163)</f>
        <v>0</v>
      </c>
      <c r="E164" s="12"/>
      <c r="F164" s="17"/>
      <c r="G164" s="13">
        <f>SUM(G163)</f>
        <v>0</v>
      </c>
      <c r="H164" s="17"/>
      <c r="I164" s="18"/>
      <c r="J164" s="13">
        <f>SUM(J163)</f>
        <v>0</v>
      </c>
      <c r="K164" s="12"/>
      <c r="L164" s="18"/>
      <c r="M164" s="13">
        <f>SUM(M163)</f>
        <v>0</v>
      </c>
      <c r="N164" s="12"/>
    </row>
    <row r="165" spans="1:14" s="37" customFormat="1" ht="11.25" customHeight="1" x14ac:dyDescent="0.25">
      <c r="A165" s="74" t="s">
        <v>56</v>
      </c>
      <c r="B165" s="74"/>
      <c r="C165" s="41">
        <f>SUM(C163:C164)</f>
        <v>0</v>
      </c>
      <c r="D165" s="43">
        <f t="shared" ref="D165:N165" si="20">SUM(D163:D164)</f>
        <v>0</v>
      </c>
      <c r="E165" s="28">
        <f t="shared" si="20"/>
        <v>0</v>
      </c>
      <c r="F165" s="42">
        <f t="shared" si="20"/>
        <v>0</v>
      </c>
      <c r="G165" s="29">
        <f t="shared" si="20"/>
        <v>0</v>
      </c>
      <c r="H165" s="42">
        <f t="shared" si="20"/>
        <v>0</v>
      </c>
      <c r="I165" s="41">
        <f t="shared" si="20"/>
        <v>0</v>
      </c>
      <c r="J165" s="29">
        <f t="shared" si="20"/>
        <v>0</v>
      </c>
      <c r="K165" s="28">
        <f t="shared" si="20"/>
        <v>0</v>
      </c>
      <c r="L165" s="41">
        <f t="shared" si="20"/>
        <v>0</v>
      </c>
      <c r="M165" s="29">
        <f t="shared" si="20"/>
        <v>0</v>
      </c>
      <c r="N165" s="28">
        <f t="shared" si="20"/>
        <v>0</v>
      </c>
    </row>
    <row r="166" spans="1:14" ht="11.25" customHeight="1" x14ac:dyDescent="0.25">
      <c r="A166" s="73" t="s">
        <v>57</v>
      </c>
      <c r="B166" s="73"/>
      <c r="C166" s="5">
        <f t="shared" ref="C166:N166" si="21">C147+C152+C157+C160+C162+C165</f>
        <v>117806796.25</v>
      </c>
      <c r="D166" s="7">
        <f t="shared" si="21"/>
        <v>0</v>
      </c>
      <c r="E166" s="9">
        <f t="shared" si="21"/>
        <v>0</v>
      </c>
      <c r="F166" s="7">
        <f t="shared" si="21"/>
        <v>77781596.879999995</v>
      </c>
      <c r="G166" s="6">
        <f t="shared" si="21"/>
        <v>0</v>
      </c>
      <c r="H166" s="7">
        <f t="shared" si="21"/>
        <v>0</v>
      </c>
      <c r="I166" s="5">
        <f t="shared" si="21"/>
        <v>101416644.63</v>
      </c>
      <c r="J166" s="6">
        <f t="shared" si="21"/>
        <v>0</v>
      </c>
      <c r="K166" s="9">
        <f t="shared" si="21"/>
        <v>0</v>
      </c>
      <c r="L166" s="5">
        <f t="shared" si="21"/>
        <v>7099569.29</v>
      </c>
      <c r="M166" s="6">
        <f t="shared" si="21"/>
        <v>0</v>
      </c>
      <c r="N166" s="9">
        <f t="shared" si="21"/>
        <v>0</v>
      </c>
    </row>
    <row r="177" spans="1:14" ht="11.25" customHeight="1" x14ac:dyDescent="0.25">
      <c r="A177" s="69" t="s">
        <v>0</v>
      </c>
      <c r="B177" s="69"/>
      <c r="C177" s="70">
        <v>18</v>
      </c>
      <c r="D177" s="70"/>
      <c r="E177" s="70"/>
      <c r="F177" s="71">
        <v>19</v>
      </c>
      <c r="G177" s="71"/>
      <c r="H177" s="71"/>
      <c r="I177" s="70">
        <v>20</v>
      </c>
      <c r="J177" s="70"/>
      <c r="K177" s="70"/>
      <c r="L177" s="70">
        <v>50</v>
      </c>
      <c r="M177" s="70"/>
      <c r="N177" s="70"/>
    </row>
    <row r="178" spans="1:14" ht="11.25" customHeight="1" x14ac:dyDescent="0.25">
      <c r="A178" s="69"/>
      <c r="B178" s="69"/>
      <c r="C178" s="68" t="s">
        <v>70</v>
      </c>
      <c r="D178" s="68"/>
      <c r="E178" s="68"/>
      <c r="F178" s="72" t="s">
        <v>71</v>
      </c>
      <c r="G178" s="72"/>
      <c r="H178" s="72"/>
      <c r="I178" s="68" t="s">
        <v>72</v>
      </c>
      <c r="J178" s="68"/>
      <c r="K178" s="68"/>
      <c r="L178" s="68" t="s">
        <v>73</v>
      </c>
      <c r="M178" s="68"/>
      <c r="N178" s="68"/>
    </row>
    <row r="179" spans="1:14" ht="11.25" customHeight="1" x14ac:dyDescent="0.25">
      <c r="A179" s="69"/>
      <c r="B179" s="69"/>
      <c r="C179" s="68" t="s">
        <v>5</v>
      </c>
      <c r="D179" s="68"/>
      <c r="E179" s="68" t="s">
        <v>6</v>
      </c>
      <c r="F179" s="76" t="s">
        <v>5</v>
      </c>
      <c r="G179" s="76"/>
      <c r="H179" s="77" t="s">
        <v>6</v>
      </c>
      <c r="I179" s="68" t="s">
        <v>5</v>
      </c>
      <c r="J179" s="68"/>
      <c r="K179" s="68" t="s">
        <v>6</v>
      </c>
      <c r="L179" s="68" t="s">
        <v>5</v>
      </c>
      <c r="M179" s="68"/>
      <c r="N179" s="68" t="s">
        <v>6</v>
      </c>
    </row>
    <row r="180" spans="1:14" ht="20.399999999999999" x14ac:dyDescent="0.25">
      <c r="A180" s="69"/>
      <c r="B180" s="69"/>
      <c r="C180" s="5"/>
      <c r="D180" s="6" t="s">
        <v>7</v>
      </c>
      <c r="E180" s="68"/>
      <c r="F180" s="7"/>
      <c r="G180" s="6" t="s">
        <v>7</v>
      </c>
      <c r="H180" s="77"/>
      <c r="I180" s="5"/>
      <c r="J180" s="6" t="s">
        <v>7</v>
      </c>
      <c r="K180" s="68"/>
      <c r="L180" s="5"/>
      <c r="M180" s="6" t="s">
        <v>7</v>
      </c>
      <c r="N180" s="68"/>
    </row>
    <row r="181" spans="1:14" ht="11.25" customHeight="1" x14ac:dyDescent="0.25">
      <c r="A181" s="73" t="s">
        <v>8</v>
      </c>
      <c r="B181" s="73"/>
      <c r="C181" s="5"/>
      <c r="D181" s="6"/>
      <c r="E181" s="9"/>
      <c r="F181" s="7"/>
      <c r="G181" s="6"/>
      <c r="H181" s="7"/>
      <c r="I181" s="5"/>
      <c r="J181" s="6"/>
      <c r="K181" s="9"/>
      <c r="L181" s="5"/>
      <c r="M181" s="6"/>
      <c r="N181" s="9"/>
    </row>
    <row r="182" spans="1:14" x14ac:dyDescent="0.25">
      <c r="A182" s="10" t="s">
        <v>9</v>
      </c>
      <c r="B182" s="11" t="s">
        <v>10</v>
      </c>
      <c r="C182" s="12">
        <v>327338.96999999997</v>
      </c>
      <c r="D182" s="13"/>
      <c r="E182" s="12"/>
      <c r="F182" s="12">
        <v>1230801.69</v>
      </c>
      <c r="G182" s="13"/>
      <c r="H182" s="12"/>
      <c r="I182" s="12"/>
      <c r="J182" s="13"/>
      <c r="K182" s="12"/>
      <c r="L182" s="12"/>
      <c r="M182" s="13"/>
      <c r="N182" s="12"/>
    </row>
    <row r="183" spans="1:14" x14ac:dyDescent="0.25">
      <c r="A183" s="10" t="s">
        <v>11</v>
      </c>
      <c r="B183" s="11" t="s">
        <v>12</v>
      </c>
      <c r="C183" s="12">
        <v>19052.580000000002</v>
      </c>
      <c r="D183" s="13"/>
      <c r="E183" s="12"/>
      <c r="F183" s="12">
        <v>167039.25</v>
      </c>
      <c r="G183" s="13"/>
      <c r="H183" s="12"/>
      <c r="I183" s="12"/>
      <c r="J183" s="13"/>
      <c r="K183" s="12"/>
      <c r="L183" s="12"/>
      <c r="M183" s="13"/>
      <c r="N183" s="12"/>
    </row>
    <row r="184" spans="1:14" s="67" customFormat="1" x14ac:dyDescent="0.25">
      <c r="A184" s="63" t="s">
        <v>13</v>
      </c>
      <c r="B184" s="64" t="s">
        <v>14</v>
      </c>
      <c r="C184" s="65">
        <v>0</v>
      </c>
      <c r="D184" s="66"/>
      <c r="E184" s="65"/>
      <c r="F184" s="65">
        <v>799147.49000000022</v>
      </c>
      <c r="G184" s="66"/>
      <c r="H184" s="65"/>
      <c r="I184" s="65"/>
      <c r="J184" s="66"/>
      <c r="K184" s="65"/>
      <c r="L184" s="65"/>
      <c r="M184" s="66"/>
      <c r="N184" s="65"/>
    </row>
    <row r="185" spans="1:14" x14ac:dyDescent="0.25">
      <c r="A185" s="10" t="s">
        <v>15</v>
      </c>
      <c r="B185" s="11" t="s">
        <v>16</v>
      </c>
      <c r="C185" s="12">
        <v>5510000</v>
      </c>
      <c r="D185" s="13"/>
      <c r="E185" s="12"/>
      <c r="F185" s="12">
        <v>1436308.3</v>
      </c>
      <c r="G185" s="13"/>
      <c r="H185" s="12"/>
      <c r="I185" s="12"/>
      <c r="J185" s="13"/>
      <c r="K185" s="12"/>
      <c r="L185" s="12"/>
      <c r="M185" s="13"/>
      <c r="N185" s="12"/>
    </row>
    <row r="186" spans="1:14" x14ac:dyDescent="0.25">
      <c r="A186" s="10" t="s">
        <v>17</v>
      </c>
      <c r="B186" s="11" t="s">
        <v>18</v>
      </c>
      <c r="C186" s="12"/>
      <c r="D186" s="13"/>
      <c r="E186" s="12"/>
      <c r="F186" s="12">
        <v>0</v>
      </c>
      <c r="G186" s="13"/>
      <c r="H186" s="12"/>
      <c r="I186" s="12"/>
      <c r="J186" s="13"/>
      <c r="K186" s="12"/>
      <c r="L186" s="12">
        <v>22124102.100000001</v>
      </c>
      <c r="M186" s="13"/>
      <c r="N186" s="12"/>
    </row>
    <row r="187" spans="1:14" x14ac:dyDescent="0.25">
      <c r="A187" s="10" t="s">
        <v>19</v>
      </c>
      <c r="B187" s="11" t="s">
        <v>20</v>
      </c>
      <c r="C187" s="12"/>
      <c r="D187" s="13"/>
      <c r="E187" s="12"/>
      <c r="F187" s="12"/>
      <c r="G187" s="13"/>
      <c r="H187" s="12"/>
      <c r="I187" s="12"/>
      <c r="J187" s="13"/>
      <c r="K187" s="12"/>
      <c r="L187" s="12"/>
      <c r="M187" s="13"/>
      <c r="N187" s="12"/>
    </row>
    <row r="188" spans="1:14" x14ac:dyDescent="0.25">
      <c r="A188" s="10" t="s">
        <v>21</v>
      </c>
      <c r="B188" s="11" t="s">
        <v>22</v>
      </c>
      <c r="C188" s="12">
        <v>9046647.6400000006</v>
      </c>
      <c r="D188" s="13"/>
      <c r="E188" s="12"/>
      <c r="F188" s="12">
        <v>0</v>
      </c>
      <c r="G188" s="13"/>
      <c r="H188" s="12"/>
      <c r="I188" s="12"/>
      <c r="J188" s="13"/>
      <c r="K188" s="12"/>
      <c r="L188" s="12"/>
      <c r="M188" s="13"/>
      <c r="N188" s="12"/>
    </row>
    <row r="189" spans="1:14" x14ac:dyDescent="0.25">
      <c r="A189" s="10" t="s">
        <v>23</v>
      </c>
      <c r="B189" s="11" t="s">
        <v>24</v>
      </c>
      <c r="C189" s="12"/>
      <c r="D189" s="13"/>
      <c r="E189" s="12"/>
      <c r="F189" s="12"/>
      <c r="G189" s="13"/>
      <c r="H189" s="12"/>
      <c r="I189" s="12">
        <v>255511797.91999999</v>
      </c>
      <c r="J189" s="13"/>
      <c r="K189" s="12"/>
      <c r="L189" s="12"/>
      <c r="M189" s="13"/>
      <c r="N189" s="12"/>
    </row>
    <row r="190" spans="1:14" s="37" customFormat="1" ht="11.25" customHeight="1" x14ac:dyDescent="0.25">
      <c r="A190" s="74" t="s">
        <v>25</v>
      </c>
      <c r="B190" s="74"/>
      <c r="C190" s="28">
        <f>SUM(C182:C189)</f>
        <v>14903039.190000001</v>
      </c>
      <c r="D190" s="29">
        <v>0</v>
      </c>
      <c r="E190" s="28">
        <f>SUM(E182:E189)</f>
        <v>0</v>
      </c>
      <c r="F190" s="28">
        <f>SUM(F182:F189)</f>
        <v>3633296.7300000004</v>
      </c>
      <c r="G190" s="29"/>
      <c r="H190" s="28">
        <f>SUM(H182:H189)</f>
        <v>0</v>
      </c>
      <c r="I190" s="28">
        <f>SUM(I182:I189)</f>
        <v>255511797.91999999</v>
      </c>
      <c r="J190" s="29">
        <v>0</v>
      </c>
      <c r="K190" s="28">
        <f>SUM(K182:K189)</f>
        <v>0</v>
      </c>
      <c r="L190" s="28">
        <f>SUM(L182:L189)</f>
        <v>22124102.100000001</v>
      </c>
      <c r="M190" s="29">
        <v>0</v>
      </c>
      <c r="N190" s="28">
        <f>SUM(N182:N189)</f>
        <v>0</v>
      </c>
    </row>
    <row r="191" spans="1:14" ht="20.399999999999999" x14ac:dyDescent="0.25">
      <c r="A191" s="10" t="s">
        <v>26</v>
      </c>
      <c r="B191" s="11" t="s">
        <v>27</v>
      </c>
      <c r="C191" s="12"/>
      <c r="D191" s="13"/>
      <c r="E191" s="12"/>
      <c r="F191" s="12">
        <v>10000</v>
      </c>
      <c r="G191" s="13"/>
      <c r="H191" s="12"/>
      <c r="I191" s="12"/>
      <c r="J191" s="13"/>
      <c r="K191" s="12"/>
      <c r="L191" s="12"/>
      <c r="M191" s="13"/>
      <c r="N191" s="12"/>
    </row>
    <row r="192" spans="1:14" x14ac:dyDescent="0.25">
      <c r="A192" s="10" t="s">
        <v>28</v>
      </c>
      <c r="B192" s="11" t="s">
        <v>29</v>
      </c>
      <c r="C192" s="12">
        <v>100000</v>
      </c>
      <c r="D192" s="13"/>
      <c r="E192" s="12"/>
      <c r="F192" s="12"/>
      <c r="G192" s="13"/>
      <c r="H192" s="12"/>
      <c r="I192" s="12"/>
      <c r="J192" s="13"/>
      <c r="K192" s="12"/>
      <c r="L192" s="12"/>
      <c r="M192" s="13"/>
      <c r="N192" s="12"/>
    </row>
    <row r="193" spans="1:14" x14ac:dyDescent="0.25">
      <c r="A193" s="10" t="s">
        <v>30</v>
      </c>
      <c r="B193" s="11" t="s">
        <v>31</v>
      </c>
      <c r="C193" s="12"/>
      <c r="D193" s="13"/>
      <c r="E193" s="12"/>
      <c r="F193" s="12"/>
      <c r="G193" s="13"/>
      <c r="H193" s="12"/>
      <c r="I193" s="12"/>
      <c r="J193" s="13"/>
      <c r="K193" s="12"/>
      <c r="L193" s="12"/>
      <c r="M193" s="13"/>
      <c r="N193" s="12"/>
    </row>
    <row r="194" spans="1:14" x14ac:dyDescent="0.25">
      <c r="A194" s="10" t="s">
        <v>32</v>
      </c>
      <c r="B194" s="11" t="s">
        <v>33</v>
      </c>
      <c r="C194" s="12"/>
      <c r="D194" s="13"/>
      <c r="E194" s="12"/>
      <c r="F194" s="12"/>
      <c r="G194" s="13"/>
      <c r="H194" s="12"/>
      <c r="I194" s="12">
        <v>34615099.019999996</v>
      </c>
      <c r="J194" s="13"/>
      <c r="K194" s="12"/>
      <c r="L194" s="12"/>
      <c r="M194" s="13"/>
      <c r="N194" s="12"/>
    </row>
    <row r="195" spans="1:14" s="37" customFormat="1" ht="11.25" customHeight="1" x14ac:dyDescent="0.25">
      <c r="A195" s="74" t="s">
        <v>34</v>
      </c>
      <c r="B195" s="74"/>
      <c r="C195" s="28">
        <f>SUM(C191:C194)</f>
        <v>100000</v>
      </c>
      <c r="D195" s="29">
        <v>0</v>
      </c>
      <c r="E195" s="28">
        <f>SUM(E191:E194)</f>
        <v>0</v>
      </c>
      <c r="F195" s="28">
        <f>SUM(F191:F194)</f>
        <v>10000</v>
      </c>
      <c r="G195" s="29"/>
      <c r="H195" s="28">
        <f>SUM(H191:H194)</f>
        <v>0</v>
      </c>
      <c r="I195" s="28">
        <f>SUM(I191:I194)</f>
        <v>34615099.019999996</v>
      </c>
      <c r="J195" s="29">
        <v>0</v>
      </c>
      <c r="K195" s="28">
        <f>SUM(K191:K194)</f>
        <v>0</v>
      </c>
      <c r="L195" s="28">
        <f>SUM(L191:L194)</f>
        <v>0</v>
      </c>
      <c r="M195" s="29">
        <v>0</v>
      </c>
      <c r="N195" s="28">
        <f>SUM(N191:N194)</f>
        <v>0</v>
      </c>
    </row>
    <row r="196" spans="1:14" x14ac:dyDescent="0.25">
      <c r="A196" s="10" t="s">
        <v>35</v>
      </c>
      <c r="B196" s="11" t="s">
        <v>36</v>
      </c>
      <c r="C196" s="12"/>
      <c r="D196" s="13"/>
      <c r="E196" s="12"/>
      <c r="F196" s="12"/>
      <c r="G196" s="13"/>
      <c r="H196" s="12"/>
      <c r="I196" s="12"/>
      <c r="J196" s="13"/>
      <c r="K196" s="12"/>
      <c r="L196" s="12"/>
      <c r="M196" s="13"/>
      <c r="N196" s="12"/>
    </row>
    <row r="197" spans="1:14" x14ac:dyDescent="0.25">
      <c r="A197" s="10" t="s">
        <v>37</v>
      </c>
      <c r="B197" s="11" t="s">
        <v>38</v>
      </c>
      <c r="C197" s="12"/>
      <c r="D197" s="13"/>
      <c r="E197" s="12"/>
      <c r="F197" s="12"/>
      <c r="G197" s="13"/>
      <c r="H197" s="12"/>
      <c r="I197" s="12"/>
      <c r="J197" s="13"/>
      <c r="K197" s="12"/>
      <c r="L197" s="12"/>
      <c r="M197" s="13"/>
      <c r="N197" s="12"/>
    </row>
    <row r="198" spans="1:14" ht="20.399999999999999" x14ac:dyDescent="0.25">
      <c r="A198" s="10" t="s">
        <v>39</v>
      </c>
      <c r="B198" s="11" t="s">
        <v>40</v>
      </c>
      <c r="C198" s="12">
        <v>200700.05</v>
      </c>
      <c r="D198" s="12"/>
      <c r="E198" s="12"/>
      <c r="F198" s="12"/>
      <c r="G198" s="13"/>
      <c r="H198" s="12"/>
      <c r="I198" s="12"/>
      <c r="J198" s="12"/>
      <c r="K198" s="12"/>
      <c r="L198" s="12"/>
      <c r="M198" s="12"/>
      <c r="N198" s="12"/>
    </row>
    <row r="199" spans="1:14" ht="20.399999999999999" x14ac:dyDescent="0.25">
      <c r="A199" s="10" t="s">
        <v>41</v>
      </c>
      <c r="B199" s="11" t="s">
        <v>42</v>
      </c>
      <c r="C199" s="12"/>
      <c r="D199" s="13"/>
      <c r="E199" s="12"/>
      <c r="F199" s="12"/>
      <c r="G199" s="13"/>
      <c r="H199" s="12"/>
      <c r="I199" s="12"/>
      <c r="J199" s="13"/>
      <c r="K199" s="12"/>
      <c r="L199" s="12"/>
      <c r="M199" s="13"/>
      <c r="N199" s="12"/>
    </row>
    <row r="200" spans="1:14" s="37" customFormat="1" ht="11.25" customHeight="1" x14ac:dyDescent="0.25">
      <c r="A200" s="75" t="s">
        <v>43</v>
      </c>
      <c r="B200" s="75"/>
      <c r="C200" s="28">
        <f>SUM(C196:C199)</f>
        <v>200700.05</v>
      </c>
      <c r="D200" s="29">
        <v>0</v>
      </c>
      <c r="E200" s="28">
        <f>SUM(E196:E199)</f>
        <v>0</v>
      </c>
      <c r="F200" s="28">
        <f>SUM(F196:F199)</f>
        <v>0</v>
      </c>
      <c r="G200" s="29"/>
      <c r="H200" s="28">
        <f>SUM(H196:H199)</f>
        <v>0</v>
      </c>
      <c r="I200" s="28">
        <f>SUM(I196:I199)</f>
        <v>0</v>
      </c>
      <c r="J200" s="29">
        <v>0</v>
      </c>
      <c r="K200" s="28">
        <f>SUM(K196:K199)</f>
        <v>0</v>
      </c>
      <c r="L200" s="28">
        <f>SUM(L196:L199)</f>
        <v>0</v>
      </c>
      <c r="M200" s="29">
        <v>0</v>
      </c>
      <c r="N200" s="28">
        <f>SUM(N196:N199)</f>
        <v>0</v>
      </c>
    </row>
    <row r="201" spans="1:14" ht="20.399999999999999" x14ac:dyDescent="0.25">
      <c r="A201" s="10" t="s">
        <v>44</v>
      </c>
      <c r="B201" s="11" t="s">
        <v>45</v>
      </c>
      <c r="C201" s="12"/>
      <c r="D201" s="13"/>
      <c r="E201" s="12"/>
      <c r="F201" s="12"/>
      <c r="G201" s="13"/>
      <c r="H201" s="12"/>
      <c r="I201" s="12"/>
      <c r="J201" s="13"/>
      <c r="K201" s="12"/>
      <c r="L201" s="12">
        <v>25474056.100000001</v>
      </c>
      <c r="M201" s="13"/>
      <c r="N201" s="12"/>
    </row>
    <row r="202" spans="1:14" x14ac:dyDescent="0.25">
      <c r="A202" s="10" t="s">
        <v>46</v>
      </c>
      <c r="B202" s="11" t="s">
        <v>47</v>
      </c>
      <c r="C202" s="12"/>
      <c r="D202" s="12"/>
      <c r="E202" s="12"/>
      <c r="F202" s="12"/>
      <c r="G202" s="13"/>
      <c r="H202" s="12"/>
      <c r="I202" s="12"/>
      <c r="J202" s="12"/>
      <c r="K202" s="12"/>
      <c r="L202" s="12">
        <v>464191638.47000003</v>
      </c>
      <c r="M202" s="12"/>
      <c r="N202" s="12"/>
    </row>
    <row r="203" spans="1:14" s="37" customFormat="1" ht="11.25" customHeight="1" x14ac:dyDescent="0.25">
      <c r="A203" s="74" t="s">
        <v>48</v>
      </c>
      <c r="B203" s="74"/>
      <c r="C203" s="28">
        <f>SUM(C201:C202)</f>
        <v>0</v>
      </c>
      <c r="D203" s="29">
        <v>0</v>
      </c>
      <c r="E203" s="28">
        <f>SUM(E201:E202)</f>
        <v>0</v>
      </c>
      <c r="F203" s="28">
        <f>SUM(F201:F202)</f>
        <v>0</v>
      </c>
      <c r="G203" s="29"/>
      <c r="H203" s="28">
        <f>SUM(H201:H202)</f>
        <v>0</v>
      </c>
      <c r="I203" s="28">
        <f>SUM(I201:I202)</f>
        <v>0</v>
      </c>
      <c r="J203" s="29">
        <v>0</v>
      </c>
      <c r="K203" s="28">
        <f>SUM(K201:K202)</f>
        <v>0</v>
      </c>
      <c r="L203" s="28">
        <f>SUM(L201:L202)</f>
        <v>489665694.57000005</v>
      </c>
      <c r="M203" s="29">
        <v>0</v>
      </c>
      <c r="N203" s="28">
        <f>SUM(N201:N202)</f>
        <v>0</v>
      </c>
    </row>
    <row r="204" spans="1:14" ht="20.399999999999999" x14ac:dyDescent="0.25">
      <c r="A204" s="10" t="s">
        <v>49</v>
      </c>
      <c r="B204" s="11" t="s">
        <v>50</v>
      </c>
      <c r="C204" s="12"/>
      <c r="D204" s="12">
        <f>SUM(D203)</f>
        <v>0</v>
      </c>
      <c r="E204" s="12"/>
      <c r="F204" s="12"/>
      <c r="G204" s="13"/>
      <c r="H204" s="12"/>
      <c r="I204" s="12"/>
      <c r="J204" s="12">
        <f>SUM(J203)</f>
        <v>0</v>
      </c>
      <c r="K204" s="12"/>
      <c r="L204" s="12"/>
      <c r="M204" s="12">
        <f>SUM(M203)</f>
        <v>0</v>
      </c>
      <c r="N204" s="12"/>
    </row>
    <row r="205" spans="1:14" s="37" customFormat="1" ht="11.25" customHeight="1" x14ac:dyDescent="0.25">
      <c r="A205" s="74" t="s">
        <v>51</v>
      </c>
      <c r="B205" s="74"/>
      <c r="C205" s="28">
        <f>SUM(C204)</f>
        <v>0</v>
      </c>
      <c r="D205" s="28">
        <f>SUM(D204)</f>
        <v>0</v>
      </c>
      <c r="E205" s="28">
        <f>SUM(E204)</f>
        <v>0</v>
      </c>
      <c r="F205" s="28">
        <f>SUM(F204)</f>
        <v>0</v>
      </c>
      <c r="G205" s="29"/>
      <c r="H205" s="28">
        <f>SUM(H204)</f>
        <v>0</v>
      </c>
      <c r="I205" s="28">
        <f>SUM(I204)</f>
        <v>0</v>
      </c>
      <c r="J205" s="28">
        <f>SUM(J204)</f>
        <v>0</v>
      </c>
      <c r="K205" s="28">
        <f>SUM(K204)</f>
        <v>0</v>
      </c>
      <c r="L205" s="28">
        <f>SUM(L204)</f>
        <v>0</v>
      </c>
      <c r="M205" s="28">
        <f>SUM(M204)</f>
        <v>0</v>
      </c>
      <c r="N205" s="28">
        <f>SUM(N204)</f>
        <v>0</v>
      </c>
    </row>
    <row r="206" spans="1:14" x14ac:dyDescent="0.25">
      <c r="A206" s="10" t="s">
        <v>52</v>
      </c>
      <c r="B206" s="11" t="s">
        <v>53</v>
      </c>
      <c r="C206" s="12"/>
      <c r="D206" s="12">
        <f>SUM(D205)</f>
        <v>0</v>
      </c>
      <c r="E206" s="12"/>
      <c r="F206" s="12"/>
      <c r="G206" s="13"/>
      <c r="H206" s="12"/>
      <c r="I206" s="12"/>
      <c r="J206" s="12">
        <f>SUM(J205)</f>
        <v>0</v>
      </c>
      <c r="K206" s="12"/>
      <c r="L206" s="12"/>
      <c r="M206" s="12">
        <f>SUM(M205)</f>
        <v>0</v>
      </c>
      <c r="N206" s="12"/>
    </row>
    <row r="207" spans="1:14" x14ac:dyDescent="0.25">
      <c r="A207" s="10" t="s">
        <v>54</v>
      </c>
      <c r="B207" s="11" t="s">
        <v>55</v>
      </c>
      <c r="C207" s="12"/>
      <c r="D207" s="12">
        <f>SUM(D206)</f>
        <v>0</v>
      </c>
      <c r="E207" s="12"/>
      <c r="F207" s="12"/>
      <c r="G207" s="13"/>
      <c r="H207" s="12"/>
      <c r="I207" s="12"/>
      <c r="J207" s="12">
        <f>SUM(J206)</f>
        <v>0</v>
      </c>
      <c r="K207" s="12"/>
      <c r="L207" s="12"/>
      <c r="M207" s="12">
        <f>SUM(M206)</f>
        <v>0</v>
      </c>
      <c r="N207" s="12"/>
    </row>
    <row r="208" spans="1:14" s="37" customFormat="1" ht="11.25" customHeight="1" x14ac:dyDescent="0.25">
      <c r="A208" s="74" t="s">
        <v>56</v>
      </c>
      <c r="B208" s="74"/>
      <c r="C208" s="28">
        <f>SUM(C206:C207)</f>
        <v>0</v>
      </c>
      <c r="D208" s="28">
        <f t="shared" ref="D208:N208" si="22">SUM(D206:D207)</f>
        <v>0</v>
      </c>
      <c r="E208" s="28">
        <f t="shared" si="22"/>
        <v>0</v>
      </c>
      <c r="F208" s="28">
        <f t="shared" si="22"/>
        <v>0</v>
      </c>
      <c r="G208" s="28">
        <f t="shared" si="22"/>
        <v>0</v>
      </c>
      <c r="H208" s="28">
        <f t="shared" si="22"/>
        <v>0</v>
      </c>
      <c r="I208" s="28">
        <f t="shared" si="22"/>
        <v>0</v>
      </c>
      <c r="J208" s="28">
        <f t="shared" si="22"/>
        <v>0</v>
      </c>
      <c r="K208" s="28">
        <f t="shared" si="22"/>
        <v>0</v>
      </c>
      <c r="L208" s="28">
        <f t="shared" si="22"/>
        <v>0</v>
      </c>
      <c r="M208" s="28">
        <f t="shared" si="22"/>
        <v>0</v>
      </c>
      <c r="N208" s="28">
        <f t="shared" si="22"/>
        <v>0</v>
      </c>
    </row>
    <row r="209" spans="1:14" ht="11.25" customHeight="1" x14ac:dyDescent="0.25">
      <c r="A209" s="73" t="s">
        <v>57</v>
      </c>
      <c r="B209" s="73"/>
      <c r="C209" s="7">
        <f t="shared" ref="C209:N209" si="23">C190+C195+C200+C203+C205+C208</f>
        <v>15203739.240000002</v>
      </c>
      <c r="D209" s="7">
        <f t="shared" si="23"/>
        <v>0</v>
      </c>
      <c r="E209" s="7">
        <f t="shared" si="23"/>
        <v>0</v>
      </c>
      <c r="F209" s="7">
        <f t="shared" si="23"/>
        <v>3643296.7300000004</v>
      </c>
      <c r="G209" s="7">
        <f t="shared" si="23"/>
        <v>0</v>
      </c>
      <c r="H209" s="7">
        <f t="shared" si="23"/>
        <v>0</v>
      </c>
      <c r="I209" s="7">
        <f t="shared" si="23"/>
        <v>290126896.94</v>
      </c>
      <c r="J209" s="7">
        <f t="shared" si="23"/>
        <v>0</v>
      </c>
      <c r="K209" s="7">
        <f t="shared" si="23"/>
        <v>0</v>
      </c>
      <c r="L209" s="7">
        <f t="shared" si="23"/>
        <v>511789796.67000008</v>
      </c>
      <c r="M209" s="7">
        <f t="shared" si="23"/>
        <v>0</v>
      </c>
      <c r="N209" s="7">
        <f t="shared" si="23"/>
        <v>0</v>
      </c>
    </row>
    <row r="219" spans="1:14" ht="11.25" customHeight="1" x14ac:dyDescent="0.25">
      <c r="A219" s="69" t="s">
        <v>0</v>
      </c>
      <c r="B219" s="69"/>
      <c r="C219" s="70">
        <v>60</v>
      </c>
      <c r="D219" s="70"/>
      <c r="E219" s="70"/>
      <c r="F219" s="71">
        <v>99</v>
      </c>
      <c r="G219" s="71"/>
      <c r="H219" s="71"/>
      <c r="I219" s="85" t="s">
        <v>78</v>
      </c>
      <c r="J219" s="86" t="s">
        <v>75</v>
      </c>
      <c r="K219" s="87"/>
      <c r="L219" s="88"/>
    </row>
    <row r="220" spans="1:14" ht="11.25" customHeight="1" x14ac:dyDescent="0.25">
      <c r="A220" s="69"/>
      <c r="B220" s="69"/>
      <c r="C220" s="68" t="s">
        <v>76</v>
      </c>
      <c r="D220" s="68"/>
      <c r="E220" s="68"/>
      <c r="F220" s="72" t="s">
        <v>77</v>
      </c>
      <c r="G220" s="72"/>
      <c r="H220" s="72"/>
      <c r="I220" s="85"/>
      <c r="J220" s="89"/>
      <c r="K220" s="68"/>
      <c r="L220" s="90"/>
    </row>
    <row r="221" spans="1:14" ht="11.25" customHeight="1" x14ac:dyDescent="0.25">
      <c r="A221" s="69"/>
      <c r="B221" s="69"/>
      <c r="C221" s="68" t="s">
        <v>5</v>
      </c>
      <c r="D221" s="68"/>
      <c r="E221" s="68" t="s">
        <v>6</v>
      </c>
      <c r="F221" s="76" t="s">
        <v>5</v>
      </c>
      <c r="G221" s="76"/>
      <c r="H221" s="77" t="s">
        <v>6</v>
      </c>
      <c r="I221" s="85"/>
      <c r="J221" s="89" t="s">
        <v>5</v>
      </c>
      <c r="K221" s="68"/>
      <c r="L221" s="90" t="s">
        <v>6</v>
      </c>
    </row>
    <row r="222" spans="1:14" ht="20.399999999999999" x14ac:dyDescent="0.25">
      <c r="A222" s="69"/>
      <c r="B222" s="69"/>
      <c r="C222" s="5"/>
      <c r="D222" s="6" t="s">
        <v>7</v>
      </c>
      <c r="E222" s="68"/>
      <c r="F222" s="7"/>
      <c r="G222" s="6" t="s">
        <v>7</v>
      </c>
      <c r="H222" s="77"/>
      <c r="I222" s="45" t="s">
        <v>5</v>
      </c>
      <c r="J222" s="46"/>
      <c r="K222" s="6" t="s">
        <v>7</v>
      </c>
      <c r="L222" s="90"/>
    </row>
    <row r="223" spans="1:14" ht="11.25" customHeight="1" x14ac:dyDescent="0.25">
      <c r="A223" s="91" t="s">
        <v>8</v>
      </c>
      <c r="B223" s="91"/>
      <c r="C223" s="19"/>
      <c r="D223" s="20"/>
      <c r="E223" s="21"/>
      <c r="F223" s="22"/>
      <c r="G223" s="20"/>
      <c r="H223" s="22"/>
      <c r="I223" s="19">
        <v>17087616.57</v>
      </c>
      <c r="J223" s="47"/>
      <c r="K223" s="20"/>
      <c r="L223" s="48"/>
    </row>
    <row r="224" spans="1:14" x14ac:dyDescent="0.25">
      <c r="A224" s="10" t="s">
        <v>9</v>
      </c>
      <c r="B224" s="11" t="s">
        <v>10</v>
      </c>
      <c r="C224" s="18"/>
      <c r="D224" s="13"/>
      <c r="E224" s="12"/>
      <c r="F224" s="17"/>
      <c r="G224" s="13"/>
      <c r="H224" s="17"/>
      <c r="I224" s="18"/>
      <c r="J224" s="49">
        <f>C224+F224+C182+F182+I182+L182+C139+F139+I139+L139+C96+F96+I96+L96+C53+F53+I53+L53+C11+F11+I11+L11</f>
        <v>168002215.05000007</v>
      </c>
      <c r="K224" s="18">
        <f t="shared" ref="K224:L224" si="24">D224+G224+D182+G182+J182+M182+D139+G139+J139+M139+D96+G96+J96+M96+D53+G53+J53+M53+D11+G11+J11+M11</f>
        <v>18108.7</v>
      </c>
      <c r="L224" s="50">
        <f t="shared" si="24"/>
        <v>0</v>
      </c>
    </row>
    <row r="225" spans="1:12" x14ac:dyDescent="0.25">
      <c r="A225" s="10" t="s">
        <v>11</v>
      </c>
      <c r="B225" s="11" t="s">
        <v>12</v>
      </c>
      <c r="C225" s="18"/>
      <c r="D225" s="13"/>
      <c r="E225" s="12"/>
      <c r="F225" s="17"/>
      <c r="G225" s="13"/>
      <c r="H225" s="17"/>
      <c r="I225" s="18"/>
      <c r="J225" s="49">
        <f t="shared" ref="J225:J250" si="25">C225+F225+C183+F183+I183+L183+C140+F140+I140+L140+C97+F97+I97+L97+C54+F54+I54+L54+C12+F12+I12+L12</f>
        <v>14148405.610000001</v>
      </c>
      <c r="K225" s="18">
        <f t="shared" ref="K225:K250" si="26">D225+G225+D183+G183+J183+M183+D140+G140+J140+M140+D97+G97+J97+M97+D54+G54+J54+M54+D12+G12+J12+M12</f>
        <v>1195.31</v>
      </c>
      <c r="L225" s="50">
        <f t="shared" ref="L225:L250" si="27">E225+H225+E183+H183+K183+N183+E140+H140+K140+N140+E97+H97+K97+N97+E54+H54+K54+N54+E12+H12+K12+N12</f>
        <v>0</v>
      </c>
    </row>
    <row r="226" spans="1:12" x14ac:dyDescent="0.25">
      <c r="A226" s="10" t="s">
        <v>13</v>
      </c>
      <c r="B226" s="11" t="s">
        <v>14</v>
      </c>
      <c r="C226" s="18"/>
      <c r="D226" s="13"/>
      <c r="E226" s="12"/>
      <c r="F226" s="17"/>
      <c r="G226" s="13"/>
      <c r="H226" s="17"/>
      <c r="I226" s="18"/>
      <c r="J226" s="49">
        <f t="shared" si="25"/>
        <v>866979577.53999996</v>
      </c>
      <c r="K226" s="18">
        <f t="shared" si="26"/>
        <v>0</v>
      </c>
      <c r="L226" s="50">
        <f t="shared" si="27"/>
        <v>0</v>
      </c>
    </row>
    <row r="227" spans="1:12" x14ac:dyDescent="0.25">
      <c r="A227" s="10" t="s">
        <v>15</v>
      </c>
      <c r="B227" s="11" t="s">
        <v>16</v>
      </c>
      <c r="C227" s="18"/>
      <c r="D227" s="13"/>
      <c r="E227" s="12"/>
      <c r="F227" s="17"/>
      <c r="G227" s="13"/>
      <c r="H227" s="17"/>
      <c r="I227" s="18"/>
      <c r="J227" s="49">
        <f t="shared" si="25"/>
        <v>9174797731.4700012</v>
      </c>
      <c r="K227" s="18">
        <f t="shared" si="26"/>
        <v>0</v>
      </c>
      <c r="L227" s="50">
        <f t="shared" si="27"/>
        <v>0</v>
      </c>
    </row>
    <row r="228" spans="1:12" x14ac:dyDescent="0.25">
      <c r="A228" s="10" t="s">
        <v>17</v>
      </c>
      <c r="B228" s="11" t="s">
        <v>18</v>
      </c>
      <c r="C228" s="18"/>
      <c r="D228" s="13"/>
      <c r="E228" s="12"/>
      <c r="F228" s="17"/>
      <c r="G228" s="13"/>
      <c r="H228" s="17"/>
      <c r="I228" s="18"/>
      <c r="J228" s="49">
        <f t="shared" si="25"/>
        <v>38043466.150000006</v>
      </c>
      <c r="K228" s="18">
        <f t="shared" si="26"/>
        <v>0</v>
      </c>
      <c r="L228" s="50">
        <f t="shared" si="27"/>
        <v>0</v>
      </c>
    </row>
    <row r="229" spans="1:12" x14ac:dyDescent="0.25">
      <c r="A229" s="10" t="s">
        <v>19</v>
      </c>
      <c r="B229" s="11" t="s">
        <v>20</v>
      </c>
      <c r="C229" s="18"/>
      <c r="D229" s="13"/>
      <c r="E229" s="12"/>
      <c r="F229" s="17"/>
      <c r="G229" s="13"/>
      <c r="H229" s="17"/>
      <c r="I229" s="18"/>
      <c r="J229" s="49">
        <f t="shared" si="25"/>
        <v>10000</v>
      </c>
      <c r="K229" s="18">
        <f t="shared" si="26"/>
        <v>0</v>
      </c>
      <c r="L229" s="50">
        <f t="shared" si="27"/>
        <v>0</v>
      </c>
    </row>
    <row r="230" spans="1:12" x14ac:dyDescent="0.25">
      <c r="A230" s="10" t="s">
        <v>21</v>
      </c>
      <c r="B230" s="11" t="s">
        <v>22</v>
      </c>
      <c r="C230" s="18"/>
      <c r="D230" s="13"/>
      <c r="E230" s="12"/>
      <c r="F230" s="17"/>
      <c r="G230" s="13"/>
      <c r="H230" s="17"/>
      <c r="I230" s="18"/>
      <c r="J230" s="49">
        <f t="shared" si="25"/>
        <v>53691259.270000003</v>
      </c>
      <c r="K230" s="18">
        <f t="shared" si="26"/>
        <v>0</v>
      </c>
      <c r="L230" s="50">
        <f t="shared" si="27"/>
        <v>0</v>
      </c>
    </row>
    <row r="231" spans="1:12" x14ac:dyDescent="0.25">
      <c r="A231" s="10" t="s">
        <v>23</v>
      </c>
      <c r="B231" s="11" t="s">
        <v>24</v>
      </c>
      <c r="C231" s="18"/>
      <c r="D231" s="13"/>
      <c r="E231" s="12"/>
      <c r="F231" s="17"/>
      <c r="G231" s="13"/>
      <c r="H231" s="17"/>
      <c r="I231" s="18"/>
      <c r="J231" s="49">
        <f t="shared" si="25"/>
        <v>258717530.41999999</v>
      </c>
      <c r="K231" s="18">
        <f t="shared" si="26"/>
        <v>0</v>
      </c>
      <c r="L231" s="50">
        <f t="shared" si="27"/>
        <v>0</v>
      </c>
    </row>
    <row r="232" spans="1:12" s="37" customFormat="1" ht="11.25" customHeight="1" x14ac:dyDescent="0.25">
      <c r="A232" s="74" t="s">
        <v>25</v>
      </c>
      <c r="B232" s="74"/>
      <c r="C232" s="41"/>
      <c r="D232" s="29"/>
      <c r="E232" s="28"/>
      <c r="F232" s="42"/>
      <c r="G232" s="29"/>
      <c r="H232" s="42"/>
      <c r="I232" s="41"/>
      <c r="J232" s="51">
        <f t="shared" si="25"/>
        <v>10574390185.51</v>
      </c>
      <c r="K232" s="41">
        <f t="shared" si="26"/>
        <v>19304.010000000002</v>
      </c>
      <c r="L232" s="52">
        <f t="shared" si="27"/>
        <v>0</v>
      </c>
    </row>
    <row r="233" spans="1:12" ht="20.399999999999999" x14ac:dyDescent="0.25">
      <c r="A233" s="10" t="s">
        <v>26</v>
      </c>
      <c r="B233" s="11" t="s">
        <v>27</v>
      </c>
      <c r="C233" s="18"/>
      <c r="D233" s="13"/>
      <c r="E233" s="12"/>
      <c r="F233" s="17"/>
      <c r="G233" s="13"/>
      <c r="H233" s="17"/>
      <c r="I233" s="18"/>
      <c r="J233" s="49">
        <f t="shared" si="25"/>
        <v>45421535.609999999</v>
      </c>
      <c r="K233" s="18">
        <f t="shared" si="26"/>
        <v>0</v>
      </c>
      <c r="L233" s="50">
        <f t="shared" si="27"/>
        <v>0</v>
      </c>
    </row>
    <row r="234" spans="1:12" x14ac:dyDescent="0.25">
      <c r="A234" s="10" t="s">
        <v>28</v>
      </c>
      <c r="B234" s="11" t="s">
        <v>29</v>
      </c>
      <c r="C234" s="18"/>
      <c r="D234" s="13"/>
      <c r="E234" s="12"/>
      <c r="F234" s="17"/>
      <c r="G234" s="13"/>
      <c r="H234" s="17"/>
      <c r="I234" s="18"/>
      <c r="J234" s="49">
        <f t="shared" si="25"/>
        <v>604811987.28999996</v>
      </c>
      <c r="K234" s="18">
        <f t="shared" si="26"/>
        <v>0</v>
      </c>
      <c r="L234" s="50">
        <f t="shared" si="27"/>
        <v>0</v>
      </c>
    </row>
    <row r="235" spans="1:12" x14ac:dyDescent="0.25">
      <c r="A235" s="10" t="s">
        <v>30</v>
      </c>
      <c r="B235" s="11" t="s">
        <v>31</v>
      </c>
      <c r="C235" s="18"/>
      <c r="D235" s="13"/>
      <c r="E235" s="12"/>
      <c r="F235" s="17"/>
      <c r="G235" s="13"/>
      <c r="H235" s="17"/>
      <c r="I235" s="18"/>
      <c r="J235" s="49">
        <f t="shared" si="25"/>
        <v>7240545</v>
      </c>
      <c r="K235" s="18">
        <f t="shared" si="26"/>
        <v>0</v>
      </c>
      <c r="L235" s="50">
        <f t="shared" si="27"/>
        <v>0</v>
      </c>
    </row>
    <row r="236" spans="1:12" x14ac:dyDescent="0.25">
      <c r="A236" s="10" t="s">
        <v>32</v>
      </c>
      <c r="B236" s="11" t="s">
        <v>33</v>
      </c>
      <c r="C236" s="18"/>
      <c r="D236" s="13"/>
      <c r="E236" s="12"/>
      <c r="F236" s="17"/>
      <c r="G236" s="13"/>
      <c r="H236" s="17"/>
      <c r="I236" s="18"/>
      <c r="J236" s="49">
        <f t="shared" si="25"/>
        <v>34615099.019999996</v>
      </c>
      <c r="K236" s="18">
        <f t="shared" si="26"/>
        <v>0</v>
      </c>
      <c r="L236" s="50">
        <f t="shared" si="27"/>
        <v>0</v>
      </c>
    </row>
    <row r="237" spans="1:12" s="37" customFormat="1" ht="11.25" customHeight="1" x14ac:dyDescent="0.25">
      <c r="A237" s="74" t="s">
        <v>34</v>
      </c>
      <c r="B237" s="74"/>
      <c r="C237" s="41"/>
      <c r="D237" s="29"/>
      <c r="E237" s="28"/>
      <c r="F237" s="42"/>
      <c r="G237" s="29"/>
      <c r="H237" s="42"/>
      <c r="I237" s="41"/>
      <c r="J237" s="51">
        <f t="shared" si="25"/>
        <v>692089166.91999996</v>
      </c>
      <c r="K237" s="41">
        <f t="shared" si="26"/>
        <v>0</v>
      </c>
      <c r="L237" s="52">
        <f t="shared" si="27"/>
        <v>0</v>
      </c>
    </row>
    <row r="238" spans="1:12" x14ac:dyDescent="0.25">
      <c r="A238" s="10" t="s">
        <v>35</v>
      </c>
      <c r="B238" s="11" t="s">
        <v>36</v>
      </c>
      <c r="C238" s="18"/>
      <c r="D238" s="13"/>
      <c r="E238" s="12"/>
      <c r="F238" s="17"/>
      <c r="G238" s="13"/>
      <c r="H238" s="17"/>
      <c r="I238" s="18"/>
      <c r="J238" s="49">
        <f t="shared" si="25"/>
        <v>100000</v>
      </c>
      <c r="K238" s="18">
        <f t="shared" si="26"/>
        <v>0</v>
      </c>
      <c r="L238" s="50">
        <f t="shared" si="27"/>
        <v>0</v>
      </c>
    </row>
    <row r="239" spans="1:12" x14ac:dyDescent="0.25">
      <c r="A239" s="10" t="s">
        <v>37</v>
      </c>
      <c r="B239" s="11" t="s">
        <v>38</v>
      </c>
      <c r="C239" s="18"/>
      <c r="D239" s="13"/>
      <c r="E239" s="12"/>
      <c r="F239" s="17"/>
      <c r="G239" s="13"/>
      <c r="H239" s="17"/>
      <c r="I239" s="18"/>
      <c r="J239" s="49">
        <f t="shared" si="25"/>
        <v>3200000</v>
      </c>
      <c r="K239" s="18">
        <f t="shared" si="26"/>
        <v>0</v>
      </c>
      <c r="L239" s="50">
        <f t="shared" si="27"/>
        <v>0</v>
      </c>
    </row>
    <row r="240" spans="1:12" ht="20.399999999999999" x14ac:dyDescent="0.25">
      <c r="A240" s="10" t="s">
        <v>39</v>
      </c>
      <c r="B240" s="11" t="s">
        <v>40</v>
      </c>
      <c r="C240" s="18"/>
      <c r="D240" s="13"/>
      <c r="E240" s="12"/>
      <c r="F240" s="17"/>
      <c r="G240" s="13"/>
      <c r="H240" s="17"/>
      <c r="I240" s="18"/>
      <c r="J240" s="49">
        <f t="shared" si="25"/>
        <v>300700.05</v>
      </c>
      <c r="K240" s="18">
        <f t="shared" si="26"/>
        <v>0</v>
      </c>
      <c r="L240" s="50">
        <f t="shared" si="27"/>
        <v>0</v>
      </c>
    </row>
    <row r="241" spans="1:12" ht="20.399999999999999" x14ac:dyDescent="0.25">
      <c r="A241" s="10" t="s">
        <v>41</v>
      </c>
      <c r="B241" s="11" t="s">
        <v>42</v>
      </c>
      <c r="C241" s="18"/>
      <c r="D241" s="13"/>
      <c r="E241" s="12"/>
      <c r="F241" s="17"/>
      <c r="G241" s="13"/>
      <c r="H241" s="17"/>
      <c r="I241" s="18"/>
      <c r="J241" s="49">
        <f t="shared" si="25"/>
        <v>800000000</v>
      </c>
      <c r="K241" s="18">
        <f t="shared" si="26"/>
        <v>0</v>
      </c>
      <c r="L241" s="50">
        <f t="shared" si="27"/>
        <v>0</v>
      </c>
    </row>
    <row r="242" spans="1:12" s="37" customFormat="1" ht="11.25" customHeight="1" x14ac:dyDescent="0.25">
      <c r="A242" s="75" t="s">
        <v>43</v>
      </c>
      <c r="B242" s="75"/>
      <c r="C242" s="41"/>
      <c r="D242" s="29"/>
      <c r="E242" s="28"/>
      <c r="F242" s="42"/>
      <c r="G242" s="29"/>
      <c r="H242" s="42"/>
      <c r="I242" s="41"/>
      <c r="J242" s="51">
        <f t="shared" si="25"/>
        <v>803600700.04999995</v>
      </c>
      <c r="K242" s="41">
        <f t="shared" si="26"/>
        <v>0</v>
      </c>
      <c r="L242" s="52">
        <f t="shared" si="27"/>
        <v>0</v>
      </c>
    </row>
    <row r="243" spans="1:12" ht="20.399999999999999" x14ac:dyDescent="0.25">
      <c r="A243" s="10" t="s">
        <v>44</v>
      </c>
      <c r="B243" s="11" t="s">
        <v>45</v>
      </c>
      <c r="C243" s="18"/>
      <c r="D243" s="13"/>
      <c r="E243" s="12"/>
      <c r="F243" s="17"/>
      <c r="G243" s="13"/>
      <c r="H243" s="17"/>
      <c r="I243" s="18"/>
      <c r="J243" s="49">
        <f t="shared" si="25"/>
        <v>59989223.119999997</v>
      </c>
      <c r="K243" s="18">
        <f t="shared" si="26"/>
        <v>0</v>
      </c>
      <c r="L243" s="50">
        <f t="shared" si="27"/>
        <v>0</v>
      </c>
    </row>
    <row r="244" spans="1:12" x14ac:dyDescent="0.25">
      <c r="A244" s="10" t="s">
        <v>46</v>
      </c>
      <c r="B244" s="11" t="s">
        <v>47</v>
      </c>
      <c r="C244" s="18"/>
      <c r="D244" s="13"/>
      <c r="E244" s="12"/>
      <c r="F244" s="17"/>
      <c r="G244" s="13"/>
      <c r="H244" s="17"/>
      <c r="I244" s="18"/>
      <c r="J244" s="49">
        <f t="shared" si="25"/>
        <v>464191638.47000003</v>
      </c>
      <c r="K244" s="18">
        <f t="shared" si="26"/>
        <v>0</v>
      </c>
      <c r="L244" s="50">
        <f t="shared" si="27"/>
        <v>0</v>
      </c>
    </row>
    <row r="245" spans="1:12" s="37" customFormat="1" ht="11.25" customHeight="1" x14ac:dyDescent="0.25">
      <c r="A245" s="74" t="s">
        <v>48</v>
      </c>
      <c r="B245" s="74"/>
      <c r="C245" s="41"/>
      <c r="D245" s="29"/>
      <c r="E245" s="28"/>
      <c r="F245" s="42"/>
      <c r="G245" s="29"/>
      <c r="H245" s="42"/>
      <c r="I245" s="41"/>
      <c r="J245" s="51">
        <f t="shared" si="25"/>
        <v>524180861.59000003</v>
      </c>
      <c r="K245" s="41">
        <f t="shared" si="26"/>
        <v>0</v>
      </c>
      <c r="L245" s="52">
        <f t="shared" si="27"/>
        <v>0</v>
      </c>
    </row>
    <row r="246" spans="1:12" ht="20.399999999999999" x14ac:dyDescent="0.25">
      <c r="A246" s="10" t="s">
        <v>49</v>
      </c>
      <c r="B246" s="11" t="s">
        <v>50</v>
      </c>
      <c r="C246" s="18"/>
      <c r="D246" s="13"/>
      <c r="E246" s="12"/>
      <c r="F246" s="17"/>
      <c r="G246" s="13"/>
      <c r="H246" s="17"/>
      <c r="I246" s="18"/>
      <c r="J246" s="49">
        <f t="shared" si="25"/>
        <v>0</v>
      </c>
      <c r="K246" s="18">
        <f t="shared" si="26"/>
        <v>0</v>
      </c>
      <c r="L246" s="50">
        <f t="shared" si="27"/>
        <v>0</v>
      </c>
    </row>
    <row r="247" spans="1:12" s="37" customFormat="1" ht="11.25" customHeight="1" x14ac:dyDescent="0.25">
      <c r="A247" s="74" t="s">
        <v>51</v>
      </c>
      <c r="B247" s="74"/>
      <c r="C247" s="41"/>
      <c r="D247" s="29"/>
      <c r="E247" s="28"/>
      <c r="F247" s="42"/>
      <c r="G247" s="29"/>
      <c r="H247" s="42"/>
      <c r="I247" s="41"/>
      <c r="J247" s="51">
        <f t="shared" si="25"/>
        <v>0</v>
      </c>
      <c r="K247" s="41">
        <f t="shared" si="26"/>
        <v>0</v>
      </c>
      <c r="L247" s="52">
        <f t="shared" si="27"/>
        <v>0</v>
      </c>
    </row>
    <row r="248" spans="1:12" x14ac:dyDescent="0.25">
      <c r="A248" s="10" t="s">
        <v>52</v>
      </c>
      <c r="B248" s="11" t="s">
        <v>53</v>
      </c>
      <c r="C248" s="18"/>
      <c r="D248" s="13"/>
      <c r="E248" s="12"/>
      <c r="F248" s="17">
        <v>1714040000</v>
      </c>
      <c r="G248" s="13"/>
      <c r="H248" s="17"/>
      <c r="I248" s="18"/>
      <c r="J248" s="49">
        <f t="shared" si="25"/>
        <v>1714040000</v>
      </c>
      <c r="K248" s="18">
        <f t="shared" si="26"/>
        <v>0</v>
      </c>
      <c r="L248" s="50">
        <f t="shared" si="27"/>
        <v>0</v>
      </c>
    </row>
    <row r="249" spans="1:12" x14ac:dyDescent="0.25">
      <c r="A249" s="10" t="s">
        <v>54</v>
      </c>
      <c r="B249" s="11" t="s">
        <v>55</v>
      </c>
      <c r="C249" s="18"/>
      <c r="D249" s="13"/>
      <c r="E249" s="12"/>
      <c r="F249" s="17">
        <v>35315000</v>
      </c>
      <c r="G249" s="13"/>
      <c r="H249" s="17"/>
      <c r="I249" s="18"/>
      <c r="J249" s="49">
        <f t="shared" si="25"/>
        <v>35315000</v>
      </c>
      <c r="K249" s="18">
        <f t="shared" si="26"/>
        <v>0</v>
      </c>
      <c r="L249" s="50">
        <f t="shared" si="27"/>
        <v>0</v>
      </c>
    </row>
    <row r="250" spans="1:12" s="37" customFormat="1" ht="11.25" customHeight="1" x14ac:dyDescent="0.25">
      <c r="A250" s="74" t="s">
        <v>56</v>
      </c>
      <c r="B250" s="74"/>
      <c r="C250" s="41"/>
      <c r="D250" s="29"/>
      <c r="E250" s="28"/>
      <c r="F250" s="42">
        <f>SUM(F248:F249)</f>
        <v>1749355000</v>
      </c>
      <c r="G250" s="29"/>
      <c r="H250" s="42"/>
      <c r="I250" s="41"/>
      <c r="J250" s="51">
        <f t="shared" si="25"/>
        <v>1749355000</v>
      </c>
      <c r="K250" s="41">
        <f t="shared" si="26"/>
        <v>0</v>
      </c>
      <c r="L250" s="52">
        <f t="shared" si="27"/>
        <v>0</v>
      </c>
    </row>
    <row r="251" spans="1:12" ht="11.25" customHeight="1" x14ac:dyDescent="0.25">
      <c r="A251" s="73" t="s">
        <v>57</v>
      </c>
      <c r="B251" s="73"/>
      <c r="C251" s="7">
        <f t="shared" ref="C251:H251" si="28">C232+C237+C242+C245+C247+C250</f>
        <v>0</v>
      </c>
      <c r="D251" s="7">
        <f t="shared" si="28"/>
        <v>0</v>
      </c>
      <c r="E251" s="7">
        <f t="shared" si="28"/>
        <v>0</v>
      </c>
      <c r="F251" s="7">
        <f t="shared" si="28"/>
        <v>1749355000</v>
      </c>
      <c r="G251" s="7">
        <f t="shared" si="28"/>
        <v>0</v>
      </c>
      <c r="H251" s="7">
        <f t="shared" si="28"/>
        <v>0</v>
      </c>
      <c r="I251" s="5">
        <f>I223</f>
        <v>17087616.57</v>
      </c>
      <c r="J251" s="53">
        <f>C38+F38+I38+L38+C80+F80+I80+L80+C123+F123+I123+ L123+C166+F166+I166+L166+C209+F209+I209+L209+C251+F251+I251</f>
        <v>14360703530.639999</v>
      </c>
      <c r="K251" s="54">
        <f>D38+G38+J38+M38+D80+G80+J80+M80+D123+G123+J123+ M123+D166+G166+J166+M166+D209+G209+J209+M209+D251+G251</f>
        <v>19304.010000000002</v>
      </c>
      <c r="L251" s="55">
        <f>E38+H38+K38+N38+E80+H80+K80+N80+E123+H123+K123+ N123+E166+H166+K166+N166+E209+H209+K209+N209+E251+H251</f>
        <v>0</v>
      </c>
    </row>
  </sheetData>
  <sheetProtection selectLockedCells="1" selectUnlockedCells="1"/>
  <mergeCells count="146">
    <mergeCell ref="A250:B250"/>
    <mergeCell ref="A251:B251"/>
    <mergeCell ref="A223:B223"/>
    <mergeCell ref="A232:B232"/>
    <mergeCell ref="A237:B237"/>
    <mergeCell ref="A242:B242"/>
    <mergeCell ref="A245:B245"/>
    <mergeCell ref="A247:B247"/>
    <mergeCell ref="A205:B205"/>
    <mergeCell ref="A208:B208"/>
    <mergeCell ref="A209:B209"/>
    <mergeCell ref="A219:B222"/>
    <mergeCell ref="C219:E219"/>
    <mergeCell ref="F219:H219"/>
    <mergeCell ref="I219:I221"/>
    <mergeCell ref="J219:L220"/>
    <mergeCell ref="C220:E220"/>
    <mergeCell ref="F220:H220"/>
    <mergeCell ref="C221:D221"/>
    <mergeCell ref="E221:E222"/>
    <mergeCell ref="F221:G221"/>
    <mergeCell ref="H221:H222"/>
    <mergeCell ref="J221:K221"/>
    <mergeCell ref="L221:L222"/>
    <mergeCell ref="A181:B181"/>
    <mergeCell ref="A190:B190"/>
    <mergeCell ref="A195:B195"/>
    <mergeCell ref="A200:B200"/>
    <mergeCell ref="A203:B203"/>
    <mergeCell ref="E179:E180"/>
    <mergeCell ref="F179:G179"/>
    <mergeCell ref="H179:H180"/>
    <mergeCell ref="I179:J179"/>
    <mergeCell ref="A138:B138"/>
    <mergeCell ref="A147:B147"/>
    <mergeCell ref="L178:N178"/>
    <mergeCell ref="C179:D179"/>
    <mergeCell ref="A152:B152"/>
    <mergeCell ref="A157:B157"/>
    <mergeCell ref="A160:B160"/>
    <mergeCell ref="A162:B162"/>
    <mergeCell ref="A165:B165"/>
    <mergeCell ref="A166:B166"/>
    <mergeCell ref="K179:K180"/>
    <mergeCell ref="L179:M179"/>
    <mergeCell ref="A177:B180"/>
    <mergeCell ref="C177:E177"/>
    <mergeCell ref="F177:H177"/>
    <mergeCell ref="I177:K177"/>
    <mergeCell ref="L177:N177"/>
    <mergeCell ref="C178:E178"/>
    <mergeCell ref="F178:H178"/>
    <mergeCell ref="I178:K178"/>
    <mergeCell ref="N179:N180"/>
    <mergeCell ref="I134:K134"/>
    <mergeCell ref="L134:N134"/>
    <mergeCell ref="C135:E135"/>
    <mergeCell ref="F135:H135"/>
    <mergeCell ref="I135:K135"/>
    <mergeCell ref="L135:N135"/>
    <mergeCell ref="I136:J136"/>
    <mergeCell ref="K136:K137"/>
    <mergeCell ref="L136:M136"/>
    <mergeCell ref="N136:N137"/>
    <mergeCell ref="A119:B119"/>
    <mergeCell ref="A122:B122"/>
    <mergeCell ref="A123:B123"/>
    <mergeCell ref="A134:B137"/>
    <mergeCell ref="C134:E134"/>
    <mergeCell ref="F134:H134"/>
    <mergeCell ref="C136:D136"/>
    <mergeCell ref="E136:E137"/>
    <mergeCell ref="F136:G136"/>
    <mergeCell ref="H136:H137"/>
    <mergeCell ref="A95:B95"/>
    <mergeCell ref="A104:B104"/>
    <mergeCell ref="A109:B109"/>
    <mergeCell ref="A114:B114"/>
    <mergeCell ref="A117:B117"/>
    <mergeCell ref="E93:E94"/>
    <mergeCell ref="F93:G93"/>
    <mergeCell ref="H93:H94"/>
    <mergeCell ref="I93:J93"/>
    <mergeCell ref="A52:B52"/>
    <mergeCell ref="A61:B61"/>
    <mergeCell ref="L92:N92"/>
    <mergeCell ref="C93:D93"/>
    <mergeCell ref="A66:B66"/>
    <mergeCell ref="A71:B71"/>
    <mergeCell ref="A74:B74"/>
    <mergeCell ref="A76:B76"/>
    <mergeCell ref="A79:B79"/>
    <mergeCell ref="A80:B80"/>
    <mergeCell ref="K93:K94"/>
    <mergeCell ref="L93:M93"/>
    <mergeCell ref="A91:B94"/>
    <mergeCell ref="C91:E91"/>
    <mergeCell ref="F91:H91"/>
    <mergeCell ref="I91:K91"/>
    <mergeCell ref="L91:N91"/>
    <mergeCell ref="C92:E92"/>
    <mergeCell ref="F92:H92"/>
    <mergeCell ref="I92:K92"/>
    <mergeCell ref="N93:N94"/>
    <mergeCell ref="I48:K48"/>
    <mergeCell ref="L48:N48"/>
    <mergeCell ref="C49:E49"/>
    <mergeCell ref="F49:H49"/>
    <mergeCell ref="I49:K49"/>
    <mergeCell ref="L49:N49"/>
    <mergeCell ref="I50:J50"/>
    <mergeCell ref="K50:K51"/>
    <mergeCell ref="L50:M50"/>
    <mergeCell ref="N50:N51"/>
    <mergeCell ref="A34:B34"/>
    <mergeCell ref="A37:B37"/>
    <mergeCell ref="A38:B38"/>
    <mergeCell ref="A48:B51"/>
    <mergeCell ref="C48:E48"/>
    <mergeCell ref="F48:H48"/>
    <mergeCell ref="C50:D50"/>
    <mergeCell ref="E50:E51"/>
    <mergeCell ref="F50:G50"/>
    <mergeCell ref="H50:H51"/>
    <mergeCell ref="A10:B10"/>
    <mergeCell ref="A19:B19"/>
    <mergeCell ref="A24:B24"/>
    <mergeCell ref="A29:B29"/>
    <mergeCell ref="A32:B32"/>
    <mergeCell ref="E8:E9"/>
    <mergeCell ref="F8:G8"/>
    <mergeCell ref="H8:H9"/>
    <mergeCell ref="I8:J8"/>
    <mergeCell ref="L7:N7"/>
    <mergeCell ref="C8:D8"/>
    <mergeCell ref="K8:K9"/>
    <mergeCell ref="L8:M8"/>
    <mergeCell ref="A6:B9"/>
    <mergeCell ref="C6:E6"/>
    <mergeCell ref="F6:H6"/>
    <mergeCell ref="I6:K6"/>
    <mergeCell ref="L6:N6"/>
    <mergeCell ref="C7:E7"/>
    <mergeCell ref="F7:H7"/>
    <mergeCell ref="I7:K7"/>
    <mergeCell ref="N8:N9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N242"/>
  <sheetViews>
    <sheetView showGridLines="0" topLeftCell="A7" workbookViewId="0">
      <selection activeCell="I163" sqref="I163"/>
    </sheetView>
  </sheetViews>
  <sheetFormatPr defaultColWidth="9.109375" defaultRowHeight="13.8" x14ac:dyDescent="0.25"/>
  <cols>
    <col min="1" max="1" width="3.5546875" style="23" customWidth="1"/>
    <col min="2" max="2" width="22.5546875" style="23" customWidth="1"/>
    <col min="3" max="3" width="16.33203125" style="23" customWidth="1"/>
    <col min="4" max="4" width="9" style="23" customWidth="1"/>
    <col min="5" max="5" width="5.5546875" style="23" customWidth="1"/>
    <col min="6" max="6" width="16.33203125" style="23" customWidth="1"/>
    <col min="7" max="7" width="9" style="23" customWidth="1"/>
    <col min="8" max="8" width="5.5546875" style="23" customWidth="1"/>
    <col min="9" max="9" width="14.6640625" style="23" customWidth="1"/>
    <col min="10" max="10" width="17.44140625" style="23" customWidth="1"/>
    <col min="11" max="11" width="5.6640625" style="23" customWidth="1"/>
    <col min="12" max="12" width="16.33203125" style="23" customWidth="1"/>
    <col min="13" max="13" width="9" style="23" customWidth="1"/>
    <col min="14" max="14" width="5.5546875" style="23" customWidth="1"/>
    <col min="15" max="16384" width="9.109375" style="23"/>
  </cols>
  <sheetData>
    <row r="6" spans="1:14" s="24" customFormat="1" ht="11.25" customHeight="1" x14ac:dyDescent="0.25">
      <c r="A6" s="69" t="s">
        <v>0</v>
      </c>
      <c r="B6" s="69"/>
      <c r="C6" s="70">
        <v>1</v>
      </c>
      <c r="D6" s="70"/>
      <c r="E6" s="70"/>
      <c r="F6" s="71">
        <v>3</v>
      </c>
      <c r="G6" s="71"/>
      <c r="H6" s="71"/>
      <c r="I6" s="70">
        <v>4</v>
      </c>
      <c r="J6" s="70"/>
      <c r="K6" s="70"/>
      <c r="L6" s="70">
        <v>5</v>
      </c>
      <c r="M6" s="70"/>
      <c r="N6" s="70"/>
    </row>
    <row r="7" spans="1:14" s="25" customFormat="1" ht="11.25" customHeight="1" x14ac:dyDescent="0.25">
      <c r="A7" s="69"/>
      <c r="B7" s="69"/>
      <c r="C7" s="68" t="s">
        <v>1</v>
      </c>
      <c r="D7" s="68"/>
      <c r="E7" s="68"/>
      <c r="F7" s="72" t="s">
        <v>2</v>
      </c>
      <c r="G7" s="72"/>
      <c r="H7" s="72"/>
      <c r="I7" s="68" t="s">
        <v>3</v>
      </c>
      <c r="J7" s="68"/>
      <c r="K7" s="68"/>
      <c r="L7" s="68" t="s">
        <v>4</v>
      </c>
      <c r="M7" s="68"/>
      <c r="N7" s="68"/>
    </row>
    <row r="8" spans="1:14" s="14" customFormat="1" ht="11.25" customHeight="1" x14ac:dyDescent="0.25">
      <c r="A8" s="69"/>
      <c r="B8" s="69"/>
      <c r="C8" s="68" t="s">
        <v>5</v>
      </c>
      <c r="D8" s="68"/>
      <c r="E8" s="68" t="s">
        <v>6</v>
      </c>
      <c r="F8" s="76" t="s">
        <v>5</v>
      </c>
      <c r="G8" s="76"/>
      <c r="H8" s="77" t="s">
        <v>6</v>
      </c>
      <c r="I8" s="68" t="s">
        <v>5</v>
      </c>
      <c r="J8" s="68"/>
      <c r="K8" s="77" t="s">
        <v>6</v>
      </c>
      <c r="L8" s="68" t="s">
        <v>5</v>
      </c>
      <c r="M8" s="68"/>
      <c r="N8" s="76" t="s">
        <v>6</v>
      </c>
    </row>
    <row r="9" spans="1:14" s="14" customFormat="1" ht="10.199999999999999" x14ac:dyDescent="0.25">
      <c r="A9" s="69"/>
      <c r="B9" s="69"/>
      <c r="C9" s="5"/>
      <c r="D9" s="6" t="s">
        <v>7</v>
      </c>
      <c r="E9" s="68"/>
      <c r="F9" s="7"/>
      <c r="G9" s="6" t="s">
        <v>7</v>
      </c>
      <c r="H9" s="77"/>
      <c r="I9" s="5"/>
      <c r="J9" s="6" t="s">
        <v>7</v>
      </c>
      <c r="K9" s="77"/>
      <c r="L9" s="8"/>
      <c r="M9" s="6" t="s">
        <v>7</v>
      </c>
      <c r="N9" s="76"/>
    </row>
    <row r="10" spans="1:14" s="14" customFormat="1" ht="11.25" customHeight="1" x14ac:dyDescent="0.25">
      <c r="A10" s="73" t="s">
        <v>8</v>
      </c>
      <c r="B10" s="73"/>
      <c r="C10" s="7"/>
      <c r="D10" s="6"/>
      <c r="E10" s="9"/>
      <c r="F10" s="7"/>
      <c r="G10" s="6"/>
      <c r="H10" s="7"/>
      <c r="I10" s="5"/>
      <c r="J10" s="6"/>
      <c r="K10" s="9"/>
      <c r="L10" s="5"/>
      <c r="M10" s="6"/>
      <c r="N10" s="9"/>
    </row>
    <row r="11" spans="1:14" s="4" customFormat="1" ht="12.6" customHeight="1" x14ac:dyDescent="0.25">
      <c r="A11" s="10" t="s">
        <v>9</v>
      </c>
      <c r="B11" s="11" t="s">
        <v>10</v>
      </c>
      <c r="C11" s="33">
        <v>108009756.57000007</v>
      </c>
      <c r="D11" s="33"/>
      <c r="E11" s="33"/>
      <c r="F11" s="33"/>
      <c r="G11" s="33"/>
      <c r="H11" s="33"/>
      <c r="I11" s="33">
        <v>3874839.1399999992</v>
      </c>
      <c r="J11" s="33"/>
      <c r="K11" s="33"/>
      <c r="L11" s="33">
        <v>2489334.2600000002</v>
      </c>
      <c r="M11" s="33"/>
      <c r="N11" s="33"/>
    </row>
    <row r="12" spans="1:14" s="4" customFormat="1" ht="10.199999999999999" x14ac:dyDescent="0.25">
      <c r="A12" s="10" t="s">
        <v>11</v>
      </c>
      <c r="B12" s="11" t="s">
        <v>12</v>
      </c>
      <c r="C12" s="34">
        <v>8063251.2800000003</v>
      </c>
      <c r="D12" s="34"/>
      <c r="E12" s="34"/>
      <c r="F12" s="34"/>
      <c r="G12" s="34"/>
      <c r="H12" s="34"/>
      <c r="I12" s="34">
        <v>209578.34999999998</v>
      </c>
      <c r="J12" s="34"/>
      <c r="K12" s="34"/>
      <c r="L12" s="34">
        <v>201014.2</v>
      </c>
      <c r="M12" s="34"/>
      <c r="N12" s="34"/>
    </row>
    <row r="13" spans="1:14" s="4" customFormat="1" ht="10.199999999999999" x14ac:dyDescent="0.25">
      <c r="A13" s="10" t="s">
        <v>13</v>
      </c>
      <c r="B13" s="11" t="s">
        <v>14</v>
      </c>
      <c r="C13" s="34">
        <v>95857027.030000001</v>
      </c>
      <c r="D13" s="34"/>
      <c r="E13" s="34"/>
      <c r="F13" s="34">
        <v>104000</v>
      </c>
      <c r="G13" s="34"/>
      <c r="H13" s="34"/>
      <c r="I13" s="34">
        <v>0</v>
      </c>
      <c r="J13" s="34"/>
      <c r="K13" s="34"/>
      <c r="L13" s="34">
        <v>2278395.63</v>
      </c>
      <c r="M13" s="34"/>
      <c r="N13" s="34"/>
    </row>
    <row r="14" spans="1:14" s="4" customFormat="1" ht="10.199999999999999" x14ac:dyDescent="0.25">
      <c r="A14" s="10" t="s">
        <v>15</v>
      </c>
      <c r="B14" s="11" t="s">
        <v>16</v>
      </c>
      <c r="C14" s="34">
        <v>44990538.200000003</v>
      </c>
      <c r="D14" s="34"/>
      <c r="E14" s="34"/>
      <c r="F14" s="34">
        <v>80000</v>
      </c>
      <c r="G14" s="34"/>
      <c r="H14" s="34"/>
      <c r="I14" s="34">
        <v>41435872.700000003</v>
      </c>
      <c r="J14" s="34"/>
      <c r="K14" s="34"/>
      <c r="L14" s="34">
        <v>21850000</v>
      </c>
      <c r="M14" s="34"/>
      <c r="N14" s="34"/>
    </row>
    <row r="15" spans="1:14" s="4" customFormat="1" ht="10.199999999999999" x14ac:dyDescent="0.25">
      <c r="A15" s="10" t="s">
        <v>17</v>
      </c>
      <c r="B15" s="11" t="s">
        <v>18</v>
      </c>
      <c r="C15" s="34">
        <v>3393283.98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s="4" customFormat="1" ht="10.199999999999999" x14ac:dyDescent="0.25">
      <c r="A16" s="10" t="s">
        <v>19</v>
      </c>
      <c r="B16" s="11" t="s">
        <v>20</v>
      </c>
      <c r="C16" s="34">
        <v>10000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s="4" customFormat="1" ht="20.399999999999999" x14ac:dyDescent="0.25">
      <c r="A17" s="10" t="s">
        <v>21</v>
      </c>
      <c r="B17" s="11" t="s">
        <v>22</v>
      </c>
      <c r="C17" s="34">
        <v>30353917.210000001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s="4" customFormat="1" ht="10.199999999999999" x14ac:dyDescent="0.25">
      <c r="A18" s="10" t="s">
        <v>23</v>
      </c>
      <c r="B18" s="11" t="s">
        <v>24</v>
      </c>
      <c r="C18" s="34">
        <v>3080000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s="4" customFormat="1" ht="12.6" customHeight="1" x14ac:dyDescent="0.25">
      <c r="A19" s="78" t="s">
        <v>25</v>
      </c>
      <c r="B19" s="78"/>
      <c r="C19" s="35">
        <f>SUM(C11:C18)</f>
        <v>293757774.27000004</v>
      </c>
      <c r="D19" s="35">
        <f t="shared" ref="D19:N19" si="0">SUM(D11:D18)</f>
        <v>0</v>
      </c>
      <c r="E19" s="35">
        <f t="shared" si="0"/>
        <v>0</v>
      </c>
      <c r="F19" s="35">
        <f t="shared" si="0"/>
        <v>184000</v>
      </c>
      <c r="G19" s="35">
        <f t="shared" si="0"/>
        <v>0</v>
      </c>
      <c r="H19" s="35">
        <f t="shared" si="0"/>
        <v>0</v>
      </c>
      <c r="I19" s="35">
        <f t="shared" si="0"/>
        <v>45520290.190000005</v>
      </c>
      <c r="J19" s="35">
        <f t="shared" si="0"/>
        <v>0</v>
      </c>
      <c r="K19" s="35">
        <f t="shared" si="0"/>
        <v>0</v>
      </c>
      <c r="L19" s="35">
        <f t="shared" si="0"/>
        <v>26818744.09</v>
      </c>
      <c r="M19" s="35">
        <f t="shared" si="0"/>
        <v>0</v>
      </c>
      <c r="N19" s="35">
        <f t="shared" si="0"/>
        <v>0</v>
      </c>
    </row>
    <row r="20" spans="1:14" s="4" customFormat="1" ht="20.399999999999999" x14ac:dyDescent="0.25">
      <c r="A20" s="10" t="s">
        <v>26</v>
      </c>
      <c r="B20" s="11" t="s">
        <v>27</v>
      </c>
      <c r="C20" s="34">
        <v>14405805.51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s="4" customFormat="1" ht="10.199999999999999" x14ac:dyDescent="0.25">
      <c r="A21" s="10" t="s">
        <v>28</v>
      </c>
      <c r="B21" s="11" t="s">
        <v>29</v>
      </c>
      <c r="C21" s="34">
        <v>1457500</v>
      </c>
      <c r="D21" s="34"/>
      <c r="E21" s="34"/>
      <c r="F21" s="34">
        <v>160000</v>
      </c>
      <c r="G21" s="34"/>
      <c r="H21" s="34"/>
      <c r="I21" s="34"/>
      <c r="J21" s="34"/>
      <c r="K21" s="34"/>
      <c r="L21" s="34">
        <v>3450000</v>
      </c>
      <c r="M21" s="34"/>
      <c r="N21" s="34"/>
    </row>
    <row r="22" spans="1:14" s="4" customFormat="1" ht="10.199999999999999" x14ac:dyDescent="0.25">
      <c r="A22" s="10" t="s">
        <v>30</v>
      </c>
      <c r="B22" s="11" t="s">
        <v>31</v>
      </c>
      <c r="C22" s="34">
        <v>500000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s="4" customFormat="1" ht="10.199999999999999" x14ac:dyDescent="0.25">
      <c r="A23" s="10" t="s">
        <v>32</v>
      </c>
      <c r="B23" s="11" t="s">
        <v>33</v>
      </c>
      <c r="C23" s="34">
        <v>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s="4" customFormat="1" ht="11.25" customHeight="1" x14ac:dyDescent="0.25">
      <c r="A24" s="78" t="s">
        <v>34</v>
      </c>
      <c r="B24" s="78"/>
      <c r="C24" s="35">
        <f>SUM(C20:C23)</f>
        <v>16363305.51</v>
      </c>
      <c r="D24" s="35">
        <f t="shared" ref="D24:N24" si="1">SUM(D20:D23)</f>
        <v>0</v>
      </c>
      <c r="E24" s="35">
        <f t="shared" si="1"/>
        <v>0</v>
      </c>
      <c r="F24" s="35">
        <f t="shared" si="1"/>
        <v>160000</v>
      </c>
      <c r="G24" s="35">
        <f t="shared" si="1"/>
        <v>0</v>
      </c>
      <c r="H24" s="35">
        <f t="shared" si="1"/>
        <v>0</v>
      </c>
      <c r="I24" s="35">
        <f t="shared" si="1"/>
        <v>0</v>
      </c>
      <c r="J24" s="35">
        <f t="shared" si="1"/>
        <v>0</v>
      </c>
      <c r="K24" s="35">
        <f t="shared" si="1"/>
        <v>0</v>
      </c>
      <c r="L24" s="35">
        <f t="shared" si="1"/>
        <v>3450000</v>
      </c>
      <c r="M24" s="35">
        <f t="shared" si="1"/>
        <v>0</v>
      </c>
      <c r="N24" s="35">
        <f t="shared" si="1"/>
        <v>0</v>
      </c>
    </row>
    <row r="25" spans="1:14" s="4" customFormat="1" ht="10.199999999999999" x14ac:dyDescent="0.25">
      <c r="A25" s="10" t="s">
        <v>35</v>
      </c>
      <c r="B25" s="11" t="s">
        <v>36</v>
      </c>
      <c r="C25" s="34">
        <v>0</v>
      </c>
      <c r="D25" s="34"/>
      <c r="E25" s="34"/>
      <c r="F25" s="34"/>
      <c r="G25" s="34"/>
      <c r="H25" s="34"/>
      <c r="I25" s="34"/>
      <c r="J25" s="34"/>
      <c r="K25" s="34"/>
      <c r="L25" s="34">
        <v>100000</v>
      </c>
      <c r="M25" s="34"/>
      <c r="N25" s="34"/>
    </row>
    <row r="26" spans="1:14" s="4" customFormat="1" ht="10.199999999999999" x14ac:dyDescent="0.25">
      <c r="A26" s="10" t="s">
        <v>37</v>
      </c>
      <c r="B26" s="11" t="s">
        <v>38</v>
      </c>
      <c r="C26" s="34">
        <v>3000000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s="4" customFormat="1" ht="20.399999999999999" x14ac:dyDescent="0.25">
      <c r="A27" s="10" t="s">
        <v>39</v>
      </c>
      <c r="B27" s="11" t="s">
        <v>40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s="4" customFormat="1" ht="20.399999999999999" x14ac:dyDescent="0.25">
      <c r="A28" s="10" t="s">
        <v>41</v>
      </c>
      <c r="B28" s="11" t="s">
        <v>42</v>
      </c>
      <c r="C28" s="34">
        <v>800000000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s="4" customFormat="1" ht="11.25" customHeight="1" x14ac:dyDescent="0.25">
      <c r="A29" s="82" t="s">
        <v>43</v>
      </c>
      <c r="B29" s="82"/>
      <c r="C29" s="35">
        <f>SUM(C25:C28)</f>
        <v>803000000</v>
      </c>
      <c r="D29" s="35">
        <f t="shared" ref="D29:N29" si="2">SUM(D25:D28)</f>
        <v>0</v>
      </c>
      <c r="E29" s="35">
        <f t="shared" si="2"/>
        <v>0</v>
      </c>
      <c r="F29" s="35">
        <f t="shared" si="2"/>
        <v>0</v>
      </c>
      <c r="G29" s="35">
        <f t="shared" si="2"/>
        <v>0</v>
      </c>
      <c r="H29" s="35">
        <f t="shared" si="2"/>
        <v>0</v>
      </c>
      <c r="I29" s="35">
        <f t="shared" si="2"/>
        <v>0</v>
      </c>
      <c r="J29" s="35">
        <f t="shared" si="2"/>
        <v>0</v>
      </c>
      <c r="K29" s="35">
        <f t="shared" si="2"/>
        <v>0</v>
      </c>
      <c r="L29" s="35">
        <f t="shared" si="2"/>
        <v>100000</v>
      </c>
      <c r="M29" s="35">
        <f t="shared" si="2"/>
        <v>0</v>
      </c>
      <c r="N29" s="35">
        <f t="shared" si="2"/>
        <v>0</v>
      </c>
    </row>
    <row r="30" spans="1:14" s="4" customFormat="1" ht="20.399999999999999" x14ac:dyDescent="0.25">
      <c r="A30" s="10" t="s">
        <v>44</v>
      </c>
      <c r="B30" s="11" t="s">
        <v>45</v>
      </c>
      <c r="C30" s="34">
        <v>11997813.949999999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s="4" customFormat="1" ht="10.199999999999999" x14ac:dyDescent="0.25">
      <c r="A31" s="10" t="s">
        <v>46</v>
      </c>
      <c r="B31" s="11" t="s">
        <v>47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s="4" customFormat="1" ht="11.25" customHeight="1" x14ac:dyDescent="0.25">
      <c r="A32" s="78" t="s">
        <v>48</v>
      </c>
      <c r="B32" s="78"/>
      <c r="C32" s="35">
        <f>SUM(C30:C31)</f>
        <v>11997813.949999999</v>
      </c>
      <c r="D32" s="35">
        <f t="shared" ref="D32:N32" si="3">SUM(D30:D31)</f>
        <v>0</v>
      </c>
      <c r="E32" s="35">
        <f t="shared" si="3"/>
        <v>0</v>
      </c>
      <c r="F32" s="35">
        <f t="shared" si="3"/>
        <v>0</v>
      </c>
      <c r="G32" s="35">
        <f t="shared" si="3"/>
        <v>0</v>
      </c>
      <c r="H32" s="35">
        <f t="shared" si="3"/>
        <v>0</v>
      </c>
      <c r="I32" s="35">
        <f t="shared" si="3"/>
        <v>0</v>
      </c>
      <c r="J32" s="35">
        <f t="shared" si="3"/>
        <v>0</v>
      </c>
      <c r="K32" s="35">
        <f t="shared" si="3"/>
        <v>0</v>
      </c>
      <c r="L32" s="35">
        <f t="shared" si="3"/>
        <v>0</v>
      </c>
      <c r="M32" s="35">
        <f t="shared" si="3"/>
        <v>0</v>
      </c>
      <c r="N32" s="35">
        <f t="shared" si="3"/>
        <v>0</v>
      </c>
    </row>
    <row r="33" spans="1:14" s="4" customFormat="1" ht="20.399999999999999" x14ac:dyDescent="0.25">
      <c r="A33" s="10" t="s">
        <v>49</v>
      </c>
      <c r="B33" s="11" t="s">
        <v>50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s="4" customFormat="1" ht="11.25" customHeight="1" x14ac:dyDescent="0.25">
      <c r="A34" s="78" t="s">
        <v>51</v>
      </c>
      <c r="B34" s="78"/>
      <c r="C34" s="35">
        <f>SUM(C33)</f>
        <v>0</v>
      </c>
      <c r="D34" s="35">
        <f t="shared" ref="D34:N34" si="4">SUM(D33)</f>
        <v>0</v>
      </c>
      <c r="E34" s="35">
        <f t="shared" si="4"/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f t="shared" si="4"/>
        <v>0</v>
      </c>
      <c r="K34" s="35">
        <f t="shared" si="4"/>
        <v>0</v>
      </c>
      <c r="L34" s="35">
        <f t="shared" si="4"/>
        <v>0</v>
      </c>
      <c r="M34" s="35">
        <f t="shared" si="4"/>
        <v>0</v>
      </c>
      <c r="N34" s="35">
        <f t="shared" si="4"/>
        <v>0</v>
      </c>
    </row>
    <row r="35" spans="1:14" s="4" customFormat="1" ht="10.199999999999999" x14ac:dyDescent="0.25">
      <c r="A35" s="10" t="s">
        <v>52</v>
      </c>
      <c r="B35" s="11" t="s">
        <v>53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s="4" customFormat="1" ht="10.199999999999999" x14ac:dyDescent="0.25">
      <c r="A36" s="10" t="s">
        <v>54</v>
      </c>
      <c r="B36" s="11" t="s">
        <v>55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4" customFormat="1" ht="11.25" customHeight="1" x14ac:dyDescent="0.25">
      <c r="A37" s="78" t="s">
        <v>56</v>
      </c>
      <c r="B37" s="78"/>
      <c r="C37" s="36">
        <f>SUM(C35:C36)</f>
        <v>0</v>
      </c>
      <c r="D37" s="36">
        <f t="shared" ref="D37:N37" si="5">SUM(D35:D36)</f>
        <v>0</v>
      </c>
      <c r="E37" s="36">
        <f t="shared" si="5"/>
        <v>0</v>
      </c>
      <c r="F37" s="36">
        <f t="shared" si="5"/>
        <v>0</v>
      </c>
      <c r="G37" s="36">
        <f t="shared" si="5"/>
        <v>0</v>
      </c>
      <c r="H37" s="36">
        <f t="shared" si="5"/>
        <v>0</v>
      </c>
      <c r="I37" s="36">
        <f t="shared" si="5"/>
        <v>0</v>
      </c>
      <c r="J37" s="36">
        <f t="shared" si="5"/>
        <v>0</v>
      </c>
      <c r="K37" s="36">
        <f t="shared" si="5"/>
        <v>0</v>
      </c>
      <c r="L37" s="36">
        <f t="shared" si="5"/>
        <v>0</v>
      </c>
      <c r="M37" s="36">
        <f t="shared" si="5"/>
        <v>0</v>
      </c>
      <c r="N37" s="36">
        <f t="shared" si="5"/>
        <v>0</v>
      </c>
    </row>
    <row r="38" spans="1:14" s="14" customFormat="1" ht="11.25" customHeight="1" x14ac:dyDescent="0.25">
      <c r="A38" s="73" t="s">
        <v>57</v>
      </c>
      <c r="B38" s="73"/>
      <c r="C38" s="32">
        <f>C37+C34+C32+C29+C24+C19</f>
        <v>1125118893.73</v>
      </c>
      <c r="D38" s="32">
        <f t="shared" ref="D38:N38" si="6">D37+D34+D32+D29+D24+D19</f>
        <v>0</v>
      </c>
      <c r="E38" s="32">
        <f t="shared" si="6"/>
        <v>0</v>
      </c>
      <c r="F38" s="32">
        <f t="shared" si="6"/>
        <v>344000</v>
      </c>
      <c r="G38" s="32">
        <f t="shared" si="6"/>
        <v>0</v>
      </c>
      <c r="H38" s="32">
        <f t="shared" si="6"/>
        <v>0</v>
      </c>
      <c r="I38" s="32">
        <f t="shared" si="6"/>
        <v>45520290.190000005</v>
      </c>
      <c r="J38" s="32">
        <f t="shared" si="6"/>
        <v>0</v>
      </c>
      <c r="K38" s="32">
        <f t="shared" si="6"/>
        <v>0</v>
      </c>
      <c r="L38" s="32">
        <f t="shared" si="6"/>
        <v>30368744.09</v>
      </c>
      <c r="M38" s="32">
        <f t="shared" si="6"/>
        <v>0</v>
      </c>
      <c r="N38" s="32">
        <f t="shared" si="6"/>
        <v>0</v>
      </c>
    </row>
    <row r="46" spans="1:14" ht="12.75" customHeight="1" x14ac:dyDescent="0.25">
      <c r="A46" s="69" t="s">
        <v>0</v>
      </c>
      <c r="B46" s="69"/>
      <c r="C46" s="70">
        <v>6</v>
      </c>
      <c r="D46" s="70"/>
      <c r="E46" s="70"/>
      <c r="F46" s="71">
        <v>7</v>
      </c>
      <c r="G46" s="71"/>
      <c r="H46" s="71"/>
      <c r="I46" s="70">
        <v>8</v>
      </c>
      <c r="J46" s="70"/>
      <c r="K46" s="70"/>
      <c r="L46" s="70">
        <v>9</v>
      </c>
      <c r="M46" s="70"/>
      <c r="N46" s="70"/>
    </row>
    <row r="47" spans="1:14" ht="12.75" customHeight="1" x14ac:dyDescent="0.25">
      <c r="A47" s="69"/>
      <c r="B47" s="69"/>
      <c r="C47" s="68" t="s">
        <v>58</v>
      </c>
      <c r="D47" s="68"/>
      <c r="E47" s="68"/>
      <c r="F47" s="72" t="s">
        <v>59</v>
      </c>
      <c r="G47" s="72"/>
      <c r="H47" s="72"/>
      <c r="I47" s="68" t="s">
        <v>60</v>
      </c>
      <c r="J47" s="68"/>
      <c r="K47" s="68"/>
      <c r="L47" s="68" t="s">
        <v>61</v>
      </c>
      <c r="M47" s="68"/>
      <c r="N47" s="68"/>
    </row>
    <row r="48" spans="1:14" ht="12.75" customHeight="1" x14ac:dyDescent="0.25">
      <c r="A48" s="69"/>
      <c r="B48" s="69"/>
      <c r="C48" s="68" t="s">
        <v>5</v>
      </c>
      <c r="D48" s="68"/>
      <c r="E48" s="68" t="s">
        <v>6</v>
      </c>
      <c r="F48" s="76" t="s">
        <v>5</v>
      </c>
      <c r="G48" s="76"/>
      <c r="H48" s="77" t="s">
        <v>6</v>
      </c>
      <c r="I48" s="68" t="s">
        <v>5</v>
      </c>
      <c r="J48" s="68"/>
      <c r="K48" s="68" t="s">
        <v>6</v>
      </c>
      <c r="L48" s="68" t="s">
        <v>5</v>
      </c>
      <c r="M48" s="68"/>
      <c r="N48" s="68" t="s">
        <v>6</v>
      </c>
    </row>
    <row r="49" spans="1:14" x14ac:dyDescent="0.25">
      <c r="A49" s="69"/>
      <c r="B49" s="69"/>
      <c r="C49" s="5"/>
      <c r="D49" s="6" t="s">
        <v>7</v>
      </c>
      <c r="E49" s="68"/>
      <c r="F49" s="7"/>
      <c r="G49" s="6" t="s">
        <v>7</v>
      </c>
      <c r="H49" s="77"/>
      <c r="I49" s="5"/>
      <c r="J49" s="6" t="s">
        <v>7</v>
      </c>
      <c r="K49" s="68"/>
      <c r="L49" s="5"/>
      <c r="M49" s="6" t="s">
        <v>7</v>
      </c>
      <c r="N49" s="68"/>
    </row>
    <row r="50" spans="1:14" ht="12.75" customHeight="1" x14ac:dyDescent="0.25">
      <c r="A50" s="73" t="s">
        <v>8</v>
      </c>
      <c r="B50" s="73"/>
      <c r="C50" s="5"/>
      <c r="D50" s="6"/>
      <c r="E50" s="9"/>
      <c r="F50" s="7"/>
      <c r="G50" s="6"/>
      <c r="H50" s="7"/>
      <c r="I50" s="5"/>
      <c r="J50" s="6"/>
      <c r="K50" s="9"/>
      <c r="L50" s="5"/>
      <c r="M50" s="6"/>
      <c r="N50" s="9"/>
    </row>
    <row r="51" spans="1:14" x14ac:dyDescent="0.25">
      <c r="A51" s="10" t="s">
        <v>9</v>
      </c>
      <c r="B51" s="11" t="s">
        <v>10</v>
      </c>
      <c r="C51" s="18">
        <v>471636.53</v>
      </c>
      <c r="D51" s="13"/>
      <c r="E51" s="12"/>
      <c r="F51" s="17">
        <v>721720.61</v>
      </c>
      <c r="G51" s="13"/>
      <c r="H51" s="17"/>
      <c r="I51" s="18">
        <v>3771246.11</v>
      </c>
      <c r="J51" s="13"/>
      <c r="K51" s="12"/>
      <c r="L51" s="18">
        <v>6848629.6600000001</v>
      </c>
      <c r="M51" s="13"/>
      <c r="N51" s="12"/>
    </row>
    <row r="52" spans="1:14" x14ac:dyDescent="0.25">
      <c r="A52" s="10" t="s">
        <v>11</v>
      </c>
      <c r="B52" s="11" t="s">
        <v>12</v>
      </c>
      <c r="C52" s="18">
        <v>36673.61</v>
      </c>
      <c r="D52" s="13"/>
      <c r="E52" s="12"/>
      <c r="F52" s="17">
        <v>64778.759999999995</v>
      </c>
      <c r="G52" s="13"/>
      <c r="H52" s="17"/>
      <c r="I52" s="18">
        <v>568693.35000000009</v>
      </c>
      <c r="J52" s="13"/>
      <c r="K52" s="12"/>
      <c r="L52" s="18">
        <v>671176.42</v>
      </c>
      <c r="M52" s="13"/>
      <c r="N52" s="12"/>
    </row>
    <row r="53" spans="1:14" x14ac:dyDescent="0.25">
      <c r="A53" s="10" t="s">
        <v>13</v>
      </c>
      <c r="B53" s="11" t="s">
        <v>14</v>
      </c>
      <c r="C53" s="18">
        <v>60000</v>
      </c>
      <c r="D53" s="13"/>
      <c r="E53" s="12"/>
      <c r="F53" s="17">
        <v>190000</v>
      </c>
      <c r="G53" s="13"/>
      <c r="H53" s="17"/>
      <c r="I53" s="18">
        <v>255000</v>
      </c>
      <c r="J53" s="13"/>
      <c r="K53" s="12"/>
      <c r="L53" s="18">
        <v>4680408.45</v>
      </c>
      <c r="M53" s="13"/>
      <c r="N53" s="12"/>
    </row>
    <row r="54" spans="1:14" x14ac:dyDescent="0.25">
      <c r="A54" s="10" t="s">
        <v>15</v>
      </c>
      <c r="B54" s="11" t="s">
        <v>16</v>
      </c>
      <c r="C54" s="18">
        <v>8085000</v>
      </c>
      <c r="D54" s="13"/>
      <c r="E54" s="12"/>
      <c r="F54" s="17">
        <v>7140000</v>
      </c>
      <c r="G54" s="13"/>
      <c r="H54" s="17"/>
      <c r="I54" s="18">
        <v>1121100</v>
      </c>
      <c r="J54" s="13"/>
      <c r="K54" s="12"/>
      <c r="L54" s="18">
        <v>22254894.550000001</v>
      </c>
      <c r="M54" s="13"/>
      <c r="N54" s="12"/>
    </row>
    <row r="55" spans="1:14" x14ac:dyDescent="0.25">
      <c r="A55" s="10" t="s">
        <v>17</v>
      </c>
      <c r="B55" s="11" t="s">
        <v>18</v>
      </c>
      <c r="C55" s="18"/>
      <c r="D55" s="13"/>
      <c r="E55" s="12"/>
      <c r="F55" s="17"/>
      <c r="G55" s="13"/>
      <c r="H55" s="17"/>
      <c r="I55" s="18"/>
      <c r="J55" s="13"/>
      <c r="K55" s="12"/>
      <c r="L55" s="18"/>
      <c r="M55" s="13"/>
      <c r="N55" s="12"/>
    </row>
    <row r="56" spans="1:14" x14ac:dyDescent="0.25">
      <c r="A56" s="10" t="s">
        <v>19</v>
      </c>
      <c r="B56" s="11" t="s">
        <v>20</v>
      </c>
      <c r="C56" s="18"/>
      <c r="D56" s="13"/>
      <c r="E56" s="12"/>
      <c r="F56" s="17"/>
      <c r="G56" s="13"/>
      <c r="H56" s="17"/>
      <c r="I56" s="18"/>
      <c r="J56" s="13"/>
      <c r="K56" s="12"/>
      <c r="L56" s="18"/>
      <c r="M56" s="13"/>
      <c r="N56" s="12"/>
    </row>
    <row r="57" spans="1:14" ht="20.399999999999999" x14ac:dyDescent="0.25">
      <c r="A57" s="10" t="s">
        <v>21</v>
      </c>
      <c r="B57" s="11" t="s">
        <v>22</v>
      </c>
      <c r="C57" s="18"/>
      <c r="D57" s="13"/>
      <c r="E57" s="12"/>
      <c r="F57" s="17"/>
      <c r="G57" s="13"/>
      <c r="H57" s="17"/>
      <c r="I57" s="18"/>
      <c r="J57" s="13"/>
      <c r="K57" s="12"/>
      <c r="L57" s="18"/>
      <c r="M57" s="13"/>
      <c r="N57" s="12"/>
    </row>
    <row r="58" spans="1:14" x14ac:dyDescent="0.25">
      <c r="A58" s="10" t="s">
        <v>23</v>
      </c>
      <c r="B58" s="11" t="s">
        <v>24</v>
      </c>
      <c r="C58" s="18"/>
      <c r="D58" s="13"/>
      <c r="E58" s="12"/>
      <c r="F58" s="17"/>
      <c r="G58" s="13"/>
      <c r="H58" s="17"/>
      <c r="I58" s="18"/>
      <c r="J58" s="13"/>
      <c r="K58" s="12"/>
      <c r="L58" s="18">
        <v>100000</v>
      </c>
      <c r="M58" s="13"/>
      <c r="N58" s="12"/>
    </row>
    <row r="59" spans="1:14" s="44" customFormat="1" ht="13.2" customHeight="1" x14ac:dyDescent="0.25">
      <c r="A59" s="74" t="s">
        <v>25</v>
      </c>
      <c r="B59" s="74"/>
      <c r="C59" s="28">
        <f>SUM(C51:C58)</f>
        <v>8653310.1400000006</v>
      </c>
      <c r="D59" s="28">
        <f t="shared" ref="D59:N59" si="7">SUM(D51:D58)</f>
        <v>0</v>
      </c>
      <c r="E59" s="28">
        <f t="shared" si="7"/>
        <v>0</v>
      </c>
      <c r="F59" s="28">
        <f t="shared" si="7"/>
        <v>8116499.3700000001</v>
      </c>
      <c r="G59" s="28">
        <f t="shared" si="7"/>
        <v>0</v>
      </c>
      <c r="H59" s="28">
        <f t="shared" si="7"/>
        <v>0</v>
      </c>
      <c r="I59" s="28">
        <f t="shared" si="7"/>
        <v>5716039.46</v>
      </c>
      <c r="J59" s="28">
        <f t="shared" si="7"/>
        <v>0</v>
      </c>
      <c r="K59" s="28">
        <f t="shared" si="7"/>
        <v>0</v>
      </c>
      <c r="L59" s="28">
        <f t="shared" si="7"/>
        <v>34555109.079999998</v>
      </c>
      <c r="M59" s="28">
        <f t="shared" si="7"/>
        <v>0</v>
      </c>
      <c r="N59" s="28">
        <f t="shared" si="7"/>
        <v>0</v>
      </c>
    </row>
    <row r="60" spans="1:14" ht="20.399999999999999" x14ac:dyDescent="0.25">
      <c r="A60" s="10" t="s">
        <v>26</v>
      </c>
      <c r="B60" s="11" t="s">
        <v>27</v>
      </c>
      <c r="C60" s="18"/>
      <c r="D60" s="13"/>
      <c r="E60" s="12"/>
      <c r="F60" s="17">
        <v>100000</v>
      </c>
      <c r="G60" s="13"/>
      <c r="H60" s="17"/>
      <c r="I60" s="18">
        <v>50000</v>
      </c>
      <c r="J60" s="13"/>
      <c r="K60" s="12"/>
      <c r="L60" s="18">
        <v>190297</v>
      </c>
      <c r="M60" s="13"/>
      <c r="N60" s="12"/>
    </row>
    <row r="61" spans="1:14" x14ac:dyDescent="0.25">
      <c r="A61" s="10" t="s">
        <v>28</v>
      </c>
      <c r="B61" s="11" t="s">
        <v>29</v>
      </c>
      <c r="C61" s="18">
        <v>2750000</v>
      </c>
      <c r="D61" s="13"/>
      <c r="E61" s="12"/>
      <c r="F61" s="17">
        <v>1550000</v>
      </c>
      <c r="G61" s="13"/>
      <c r="H61" s="17"/>
      <c r="I61" s="18">
        <v>32234980.820000004</v>
      </c>
      <c r="J61" s="13"/>
      <c r="K61" s="12"/>
      <c r="L61" s="18">
        <v>86122500</v>
      </c>
      <c r="M61" s="13"/>
      <c r="N61" s="12"/>
    </row>
    <row r="62" spans="1:14" x14ac:dyDescent="0.25">
      <c r="A62" s="10" t="s">
        <v>30</v>
      </c>
      <c r="B62" s="11" t="s">
        <v>31</v>
      </c>
      <c r="C62" s="18"/>
      <c r="D62" s="13"/>
      <c r="E62" s="12"/>
      <c r="F62" s="17"/>
      <c r="G62" s="13"/>
      <c r="H62" s="17"/>
      <c r="I62" s="18">
        <v>3450000</v>
      </c>
      <c r="J62" s="13"/>
      <c r="K62" s="12"/>
      <c r="L62" s="18"/>
      <c r="M62" s="13"/>
      <c r="N62" s="12"/>
    </row>
    <row r="63" spans="1:14" x14ac:dyDescent="0.25">
      <c r="A63" s="10" t="s">
        <v>32</v>
      </c>
      <c r="B63" s="11" t="s">
        <v>33</v>
      </c>
      <c r="C63" s="18"/>
      <c r="D63" s="13"/>
      <c r="E63" s="12"/>
      <c r="F63" s="17"/>
      <c r="G63" s="13"/>
      <c r="H63" s="17"/>
      <c r="I63" s="18"/>
      <c r="J63" s="13"/>
      <c r="K63" s="12"/>
      <c r="L63" s="18"/>
      <c r="M63" s="13"/>
      <c r="N63" s="12"/>
    </row>
    <row r="64" spans="1:14" s="44" customFormat="1" ht="12.75" customHeight="1" x14ac:dyDescent="0.25">
      <c r="A64" s="74" t="s">
        <v>34</v>
      </c>
      <c r="B64" s="74"/>
      <c r="C64" s="28">
        <f>SUM(C60:C63)</f>
        <v>2750000</v>
      </c>
      <c r="D64" s="28">
        <f t="shared" ref="D64:N64" si="8">SUM(D60:D63)</f>
        <v>0</v>
      </c>
      <c r="E64" s="28">
        <f t="shared" si="8"/>
        <v>0</v>
      </c>
      <c r="F64" s="28">
        <f t="shared" si="8"/>
        <v>1650000</v>
      </c>
      <c r="G64" s="28">
        <f t="shared" si="8"/>
        <v>0</v>
      </c>
      <c r="H64" s="28">
        <f t="shared" si="8"/>
        <v>0</v>
      </c>
      <c r="I64" s="28">
        <f t="shared" si="8"/>
        <v>35734980.820000008</v>
      </c>
      <c r="J64" s="28">
        <f t="shared" si="8"/>
        <v>0</v>
      </c>
      <c r="K64" s="28">
        <f t="shared" si="8"/>
        <v>0</v>
      </c>
      <c r="L64" s="28">
        <f t="shared" si="8"/>
        <v>86312797</v>
      </c>
      <c r="M64" s="28">
        <f t="shared" si="8"/>
        <v>0</v>
      </c>
      <c r="N64" s="28">
        <f t="shared" si="8"/>
        <v>0</v>
      </c>
    </row>
    <row r="65" spans="1:14" x14ac:dyDescent="0.25">
      <c r="A65" s="10" t="s">
        <v>35</v>
      </c>
      <c r="B65" s="11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5">
      <c r="A66" s="10" t="s">
        <v>37</v>
      </c>
      <c r="B66" s="11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20.399999999999999" x14ac:dyDescent="0.25">
      <c r="A67" s="10" t="s">
        <v>39</v>
      </c>
      <c r="B67" s="11" t="s">
        <v>40</v>
      </c>
      <c r="C67" s="12"/>
      <c r="D67" s="12"/>
      <c r="E67" s="12"/>
      <c r="F67" s="12"/>
      <c r="G67" s="12"/>
      <c r="H67" s="12"/>
      <c r="I67" s="12">
        <v>100000</v>
      </c>
      <c r="J67" s="12"/>
      <c r="K67" s="12"/>
      <c r="L67" s="12"/>
      <c r="M67" s="12"/>
      <c r="N67" s="12"/>
    </row>
    <row r="68" spans="1:14" ht="20.399999999999999" x14ac:dyDescent="0.25">
      <c r="A68" s="10" t="s">
        <v>41</v>
      </c>
      <c r="B68" s="11" t="s">
        <v>42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s="44" customFormat="1" ht="12.75" customHeight="1" x14ac:dyDescent="0.25">
      <c r="A69" s="75" t="s">
        <v>43</v>
      </c>
      <c r="B69" s="75"/>
      <c r="C69" s="28">
        <f>SUM(C65:C68)</f>
        <v>0</v>
      </c>
      <c r="D69" s="28">
        <f t="shared" ref="D69:N69" si="9">SUM(D65:D68)</f>
        <v>0</v>
      </c>
      <c r="E69" s="28">
        <f t="shared" si="9"/>
        <v>0</v>
      </c>
      <c r="F69" s="28">
        <f t="shared" si="9"/>
        <v>0</v>
      </c>
      <c r="G69" s="28">
        <f t="shared" si="9"/>
        <v>0</v>
      </c>
      <c r="H69" s="28">
        <f t="shared" si="9"/>
        <v>0</v>
      </c>
      <c r="I69" s="28">
        <f t="shared" si="9"/>
        <v>100000</v>
      </c>
      <c r="J69" s="28">
        <f t="shared" si="9"/>
        <v>0</v>
      </c>
      <c r="K69" s="28">
        <f t="shared" si="9"/>
        <v>0</v>
      </c>
      <c r="L69" s="28">
        <f t="shared" si="9"/>
        <v>0</v>
      </c>
      <c r="M69" s="28">
        <f t="shared" si="9"/>
        <v>0</v>
      </c>
      <c r="N69" s="28">
        <f t="shared" si="9"/>
        <v>0</v>
      </c>
    </row>
    <row r="70" spans="1:14" ht="20.399999999999999" x14ac:dyDescent="0.25">
      <c r="A70" s="10" t="s">
        <v>44</v>
      </c>
      <c r="B70" s="11" t="s">
        <v>45</v>
      </c>
      <c r="C70" s="12"/>
      <c r="D70" s="13"/>
      <c r="E70" s="12"/>
      <c r="F70" s="12"/>
      <c r="G70" s="13"/>
      <c r="H70" s="12"/>
      <c r="I70" s="12"/>
      <c r="J70" s="12"/>
      <c r="K70" s="12"/>
      <c r="L70" s="12"/>
      <c r="M70" s="12"/>
      <c r="N70" s="12"/>
    </row>
    <row r="71" spans="1:14" x14ac:dyDescent="0.25">
      <c r="A71" s="10" t="s">
        <v>46</v>
      </c>
      <c r="B71" s="11" t="s">
        <v>47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3"/>
      <c r="N71" s="12"/>
    </row>
    <row r="72" spans="1:14" s="44" customFormat="1" ht="12.75" customHeight="1" x14ac:dyDescent="0.25">
      <c r="A72" s="74" t="s">
        <v>48</v>
      </c>
      <c r="B72" s="74"/>
      <c r="C72" s="28">
        <f>SUM(C70:C71)</f>
        <v>0</v>
      </c>
      <c r="D72" s="29">
        <v>0</v>
      </c>
      <c r="E72" s="28">
        <f>SUM(E70:E71)</f>
        <v>0</v>
      </c>
      <c r="F72" s="28">
        <f>SUM(F70:F71)</f>
        <v>0</v>
      </c>
      <c r="G72" s="29">
        <v>0</v>
      </c>
      <c r="H72" s="28">
        <f>SUM(H70:H71)</f>
        <v>0</v>
      </c>
      <c r="I72" s="28">
        <f>SUM(I70:I71)</f>
        <v>0</v>
      </c>
      <c r="J72" s="28">
        <f>SUM(J70:J71)</f>
        <v>0</v>
      </c>
      <c r="K72" s="28">
        <f>SUM(K70:K71)</f>
        <v>0</v>
      </c>
      <c r="L72" s="28">
        <f>SUM(L70:L71)</f>
        <v>0</v>
      </c>
      <c r="M72" s="28">
        <f t="shared" ref="M72" si="10">SUM(M70:M71)</f>
        <v>0</v>
      </c>
      <c r="N72" s="28">
        <f>SUM(N70:N71)</f>
        <v>0</v>
      </c>
    </row>
    <row r="73" spans="1:14" ht="20.399999999999999" x14ac:dyDescent="0.25">
      <c r="A73" s="10" t="s">
        <v>49</v>
      </c>
      <c r="B73" s="11" t="s">
        <v>50</v>
      </c>
      <c r="C73" s="12"/>
      <c r="D73" s="12">
        <f>SUM(D72)</f>
        <v>0</v>
      </c>
      <c r="E73" s="12"/>
      <c r="F73" s="12"/>
      <c r="G73" s="12">
        <f>SUM(G72)</f>
        <v>0</v>
      </c>
      <c r="H73" s="12"/>
      <c r="I73" s="12"/>
      <c r="J73" s="12"/>
      <c r="K73" s="12"/>
      <c r="L73" s="12"/>
      <c r="M73" s="12">
        <f>SUM(M72)</f>
        <v>0</v>
      </c>
      <c r="N73" s="12"/>
    </row>
    <row r="74" spans="1:14" s="44" customFormat="1" ht="12.75" customHeight="1" x14ac:dyDescent="0.25">
      <c r="A74" s="74" t="s">
        <v>51</v>
      </c>
      <c r="B74" s="74"/>
      <c r="C74" s="28">
        <f>SUM(C73)</f>
        <v>0</v>
      </c>
      <c r="D74" s="28">
        <f>SUM(D73)</f>
        <v>0</v>
      </c>
      <c r="E74" s="28">
        <f>SUM(E73)</f>
        <v>0</v>
      </c>
      <c r="F74" s="28">
        <f>SUM(F73)</f>
        <v>0</v>
      </c>
      <c r="G74" s="28">
        <f>SUM(G73)</f>
        <v>0</v>
      </c>
      <c r="H74" s="28">
        <f>SUM(H73)</f>
        <v>0</v>
      </c>
      <c r="I74" s="28">
        <f>SUM(I73)</f>
        <v>0</v>
      </c>
      <c r="J74" s="28">
        <f>SUM(J73)</f>
        <v>0</v>
      </c>
      <c r="K74" s="28">
        <f>SUM(K73)</f>
        <v>0</v>
      </c>
      <c r="L74" s="28">
        <f>SUM(L73)</f>
        <v>0</v>
      </c>
      <c r="M74" s="28">
        <f>SUM(M73)</f>
        <v>0</v>
      </c>
      <c r="N74" s="28">
        <f>SUM(N73)</f>
        <v>0</v>
      </c>
    </row>
    <row r="75" spans="1:14" x14ac:dyDescent="0.25">
      <c r="A75" s="10" t="s">
        <v>52</v>
      </c>
      <c r="B75" s="11" t="s">
        <v>53</v>
      </c>
      <c r="C75" s="12"/>
      <c r="D75" s="12">
        <f>SUM(D74)</f>
        <v>0</v>
      </c>
      <c r="E75" s="12"/>
      <c r="F75" s="12"/>
      <c r="G75" s="12">
        <f>SUM(G74)</f>
        <v>0</v>
      </c>
      <c r="H75" s="12"/>
      <c r="I75" s="12"/>
      <c r="J75" s="12"/>
      <c r="K75" s="12"/>
      <c r="L75" s="12"/>
      <c r="M75" s="12">
        <f>SUM(M74)</f>
        <v>0</v>
      </c>
      <c r="N75" s="12"/>
    </row>
    <row r="76" spans="1:14" x14ac:dyDescent="0.25">
      <c r="A76" s="10" t="s">
        <v>54</v>
      </c>
      <c r="B76" s="11" t="s">
        <v>55</v>
      </c>
      <c r="C76" s="12"/>
      <c r="D76" s="12">
        <f>SUM(D75)</f>
        <v>0</v>
      </c>
      <c r="E76" s="12"/>
      <c r="F76" s="12"/>
      <c r="G76" s="12">
        <f>SUM(G75)</f>
        <v>0</v>
      </c>
      <c r="H76" s="12"/>
      <c r="I76" s="12"/>
      <c r="J76" s="12"/>
      <c r="K76" s="12"/>
      <c r="L76" s="12"/>
      <c r="M76" s="12">
        <f>SUM(M75)</f>
        <v>0</v>
      </c>
      <c r="N76" s="12"/>
    </row>
    <row r="77" spans="1:14" ht="12.75" customHeight="1" x14ac:dyDescent="0.25">
      <c r="A77" s="78" t="s">
        <v>56</v>
      </c>
      <c r="B77" s="78"/>
      <c r="C77" s="28">
        <f t="shared" ref="C77:L77" si="11">SUM(C75:C76)</f>
        <v>0</v>
      </c>
      <c r="D77" s="28">
        <f t="shared" si="11"/>
        <v>0</v>
      </c>
      <c r="E77" s="28">
        <f t="shared" si="11"/>
        <v>0</v>
      </c>
      <c r="F77" s="28">
        <f t="shared" si="11"/>
        <v>0</v>
      </c>
      <c r="G77" s="28">
        <f t="shared" si="11"/>
        <v>0</v>
      </c>
      <c r="H77" s="28">
        <f t="shared" si="11"/>
        <v>0</v>
      </c>
      <c r="I77" s="28">
        <f t="shared" si="11"/>
        <v>0</v>
      </c>
      <c r="J77" s="28">
        <f t="shared" si="11"/>
        <v>0</v>
      </c>
      <c r="K77" s="28">
        <f t="shared" si="11"/>
        <v>0</v>
      </c>
      <c r="L77" s="28">
        <f t="shared" si="11"/>
        <v>0</v>
      </c>
      <c r="M77" s="29"/>
      <c r="N77" s="28">
        <f>SUM(N75:N76)</f>
        <v>0</v>
      </c>
    </row>
    <row r="78" spans="1:14" ht="12.75" customHeight="1" x14ac:dyDescent="0.25">
      <c r="A78" s="73" t="s">
        <v>57</v>
      </c>
      <c r="B78" s="73"/>
      <c r="C78" s="7">
        <f t="shared" ref="C78:N78" si="12">C59+C64+C69+C72+C74+C77</f>
        <v>11403310.140000001</v>
      </c>
      <c r="D78" s="7">
        <f t="shared" si="12"/>
        <v>0</v>
      </c>
      <c r="E78" s="7">
        <f t="shared" si="12"/>
        <v>0</v>
      </c>
      <c r="F78" s="7">
        <f t="shared" si="12"/>
        <v>9766499.370000001</v>
      </c>
      <c r="G78" s="7">
        <f t="shared" si="12"/>
        <v>0</v>
      </c>
      <c r="H78" s="7">
        <f t="shared" si="12"/>
        <v>0</v>
      </c>
      <c r="I78" s="7">
        <f t="shared" si="12"/>
        <v>41551020.280000009</v>
      </c>
      <c r="J78" s="7">
        <f t="shared" si="12"/>
        <v>0</v>
      </c>
      <c r="K78" s="7">
        <f t="shared" si="12"/>
        <v>0</v>
      </c>
      <c r="L78" s="7">
        <f t="shared" si="12"/>
        <v>120867906.08</v>
      </c>
      <c r="M78" s="7">
        <f t="shared" si="12"/>
        <v>0</v>
      </c>
      <c r="N78" s="7">
        <f t="shared" si="12"/>
        <v>0</v>
      </c>
    </row>
    <row r="86" spans="1:14" ht="12.75" customHeight="1" x14ac:dyDescent="0.25">
      <c r="A86" s="69" t="s">
        <v>0</v>
      </c>
      <c r="B86" s="69"/>
      <c r="C86" s="70">
        <v>10</v>
      </c>
      <c r="D86" s="70"/>
      <c r="E86" s="70"/>
      <c r="F86" s="71">
        <v>11</v>
      </c>
      <c r="G86" s="71"/>
      <c r="H86" s="71"/>
      <c r="I86" s="70">
        <v>12</v>
      </c>
      <c r="J86" s="70"/>
      <c r="K86" s="70"/>
      <c r="L86" s="70">
        <v>13</v>
      </c>
      <c r="M86" s="70"/>
      <c r="N86" s="70"/>
    </row>
    <row r="87" spans="1:14" ht="12.75" customHeight="1" x14ac:dyDescent="0.25">
      <c r="A87" s="69"/>
      <c r="B87" s="69"/>
      <c r="C87" s="68" t="s">
        <v>62</v>
      </c>
      <c r="D87" s="68"/>
      <c r="E87" s="68"/>
      <c r="F87" s="72" t="s">
        <v>63</v>
      </c>
      <c r="G87" s="72"/>
      <c r="H87" s="72"/>
      <c r="I87" s="68" t="s">
        <v>64</v>
      </c>
      <c r="J87" s="68"/>
      <c r="K87" s="68"/>
      <c r="L87" s="68" t="s">
        <v>65</v>
      </c>
      <c r="M87" s="68"/>
      <c r="N87" s="68"/>
    </row>
    <row r="88" spans="1:14" ht="12.75" customHeight="1" x14ac:dyDescent="0.25">
      <c r="A88" s="69"/>
      <c r="B88" s="69"/>
      <c r="C88" s="68" t="s">
        <v>5</v>
      </c>
      <c r="D88" s="68"/>
      <c r="E88" s="68" t="s">
        <v>6</v>
      </c>
      <c r="F88" s="76" t="s">
        <v>5</v>
      </c>
      <c r="G88" s="76"/>
      <c r="H88" s="77" t="s">
        <v>6</v>
      </c>
      <c r="I88" s="68" t="s">
        <v>5</v>
      </c>
      <c r="J88" s="68"/>
      <c r="K88" s="68" t="s">
        <v>6</v>
      </c>
      <c r="L88" s="68" t="s">
        <v>5</v>
      </c>
      <c r="M88" s="68"/>
      <c r="N88" s="68" t="s">
        <v>6</v>
      </c>
    </row>
    <row r="89" spans="1:14" x14ac:dyDescent="0.25">
      <c r="A89" s="69"/>
      <c r="B89" s="69"/>
      <c r="C89" s="5"/>
      <c r="D89" s="6" t="s">
        <v>7</v>
      </c>
      <c r="E89" s="68"/>
      <c r="F89" s="7"/>
      <c r="G89" s="6" t="s">
        <v>7</v>
      </c>
      <c r="H89" s="77"/>
      <c r="I89" s="5"/>
      <c r="J89" s="6" t="s">
        <v>7</v>
      </c>
      <c r="K89" s="68"/>
      <c r="L89" s="5"/>
      <c r="M89" s="6" t="s">
        <v>7</v>
      </c>
      <c r="N89" s="68"/>
    </row>
    <row r="90" spans="1:14" ht="12.75" customHeight="1" x14ac:dyDescent="0.25">
      <c r="A90" s="73" t="s">
        <v>8</v>
      </c>
      <c r="B90" s="73"/>
      <c r="C90" s="5"/>
      <c r="D90" s="6"/>
      <c r="E90" s="9"/>
      <c r="F90" s="7"/>
      <c r="G90" s="6"/>
      <c r="H90" s="7"/>
      <c r="I90" s="5"/>
      <c r="J90" s="6"/>
      <c r="K90" s="9"/>
      <c r="L90" s="5"/>
      <c r="M90" s="6"/>
      <c r="N90" s="9"/>
    </row>
    <row r="91" spans="1:14" x14ac:dyDescent="0.25">
      <c r="A91" s="10" t="s">
        <v>9</v>
      </c>
      <c r="B91" s="11" t="s">
        <v>10</v>
      </c>
      <c r="C91" s="18">
        <v>3765876.0899999994</v>
      </c>
      <c r="D91" s="13"/>
      <c r="E91" s="12"/>
      <c r="F91" s="17">
        <v>4282815.88</v>
      </c>
      <c r="G91" s="13"/>
      <c r="H91" s="17"/>
      <c r="I91" s="18">
        <v>3511732.7799999993</v>
      </c>
      <c r="J91" s="13"/>
      <c r="K91" s="12"/>
      <c r="L91" s="18">
        <v>2098201.86</v>
      </c>
      <c r="M91" s="13"/>
      <c r="N91" s="12"/>
    </row>
    <row r="92" spans="1:14" x14ac:dyDescent="0.25">
      <c r="A92" s="10" t="s">
        <v>11</v>
      </c>
      <c r="B92" s="11" t="s">
        <v>12</v>
      </c>
      <c r="C92" s="18">
        <v>346696.89</v>
      </c>
      <c r="D92" s="13"/>
      <c r="E92" s="12"/>
      <c r="F92" s="17">
        <v>391167.6</v>
      </c>
      <c r="G92" s="13"/>
      <c r="H92" s="17"/>
      <c r="I92" s="18">
        <v>349135.87000000005</v>
      </c>
      <c r="J92" s="13"/>
      <c r="K92" s="12"/>
      <c r="L92" s="18">
        <v>197111.94</v>
      </c>
      <c r="M92" s="13"/>
      <c r="N92" s="12"/>
    </row>
    <row r="93" spans="1:14" x14ac:dyDescent="0.25">
      <c r="A93" s="10" t="s">
        <v>13</v>
      </c>
      <c r="B93" s="11" t="s">
        <v>14</v>
      </c>
      <c r="C93" s="18">
        <v>396303146.56</v>
      </c>
      <c r="D93" s="13"/>
      <c r="E93" s="12"/>
      <c r="F93" s="17">
        <v>7080000</v>
      </c>
      <c r="G93" s="13"/>
      <c r="H93" s="17"/>
      <c r="I93" s="18">
        <v>2445000</v>
      </c>
      <c r="J93" s="13"/>
      <c r="K93" s="12"/>
      <c r="L93" s="18">
        <v>332055167.88</v>
      </c>
      <c r="M93" s="13"/>
      <c r="N93" s="12"/>
    </row>
    <row r="94" spans="1:14" x14ac:dyDescent="0.25">
      <c r="A94" s="10" t="s">
        <v>15</v>
      </c>
      <c r="B94" s="11" t="s">
        <v>16</v>
      </c>
      <c r="C94" s="18">
        <v>175665425.31</v>
      </c>
      <c r="D94" s="13"/>
      <c r="E94" s="12"/>
      <c r="F94" s="17">
        <v>14588000</v>
      </c>
      <c r="G94" s="13"/>
      <c r="H94" s="17"/>
      <c r="I94" s="18">
        <v>82703000</v>
      </c>
      <c r="J94" s="13"/>
      <c r="K94" s="12"/>
      <c r="L94" s="18">
        <v>8350651342</v>
      </c>
      <c r="M94" s="13"/>
      <c r="N94" s="12"/>
    </row>
    <row r="95" spans="1:14" x14ac:dyDescent="0.25">
      <c r="A95" s="10" t="s">
        <v>17</v>
      </c>
      <c r="B95" s="11" t="s">
        <v>18</v>
      </c>
      <c r="C95" s="18"/>
      <c r="D95" s="13"/>
      <c r="E95" s="12"/>
      <c r="F95" s="17">
        <v>0</v>
      </c>
      <c r="G95" s="13"/>
      <c r="H95" s="17"/>
      <c r="I95" s="18"/>
      <c r="J95" s="13"/>
      <c r="K95" s="12"/>
      <c r="L95" s="18">
        <v>11744404.84</v>
      </c>
      <c r="M95" s="13"/>
      <c r="N95" s="12"/>
    </row>
    <row r="96" spans="1:14" x14ac:dyDescent="0.25">
      <c r="A96" s="10" t="s">
        <v>19</v>
      </c>
      <c r="B96" s="11" t="s">
        <v>20</v>
      </c>
      <c r="C96" s="18"/>
      <c r="D96" s="13"/>
      <c r="E96" s="12"/>
      <c r="F96" s="17"/>
      <c r="G96" s="13"/>
      <c r="H96" s="17"/>
      <c r="I96" s="18"/>
      <c r="J96" s="13"/>
      <c r="K96" s="12"/>
      <c r="L96" s="18"/>
      <c r="M96" s="13"/>
      <c r="N96" s="12"/>
    </row>
    <row r="97" spans="1:14" ht="20.399999999999999" x14ac:dyDescent="0.25">
      <c r="A97" s="10" t="s">
        <v>21</v>
      </c>
      <c r="B97" s="11" t="s">
        <v>22</v>
      </c>
      <c r="C97" s="18"/>
      <c r="D97" s="13"/>
      <c r="E97" s="12"/>
      <c r="F97" s="17"/>
      <c r="G97" s="13"/>
      <c r="H97" s="17"/>
      <c r="I97" s="18">
        <v>0</v>
      </c>
      <c r="J97" s="13"/>
      <c r="K97" s="12"/>
      <c r="L97" s="18">
        <v>4000</v>
      </c>
      <c r="M97" s="13"/>
      <c r="N97" s="12"/>
    </row>
    <row r="98" spans="1:14" x14ac:dyDescent="0.25">
      <c r="A98" s="10" t="s">
        <v>23</v>
      </c>
      <c r="B98" s="11" t="s">
        <v>24</v>
      </c>
      <c r="C98" s="18"/>
      <c r="D98" s="13"/>
      <c r="E98" s="12"/>
      <c r="F98" s="17">
        <v>100000</v>
      </c>
      <c r="G98" s="13"/>
      <c r="H98" s="17"/>
      <c r="I98" s="18"/>
      <c r="J98" s="13"/>
      <c r="K98" s="12"/>
      <c r="L98" s="18"/>
      <c r="M98" s="13"/>
      <c r="N98" s="12"/>
    </row>
    <row r="99" spans="1:14" ht="12.75" customHeight="1" x14ac:dyDescent="0.25">
      <c r="A99" s="78" t="s">
        <v>25</v>
      </c>
      <c r="B99" s="78"/>
      <c r="C99" s="28">
        <f>SUM(C91:C98)</f>
        <v>576081144.85000002</v>
      </c>
      <c r="D99" s="28">
        <f t="shared" ref="D99:N99" si="13">SUM(D91:D98)</f>
        <v>0</v>
      </c>
      <c r="E99" s="28">
        <f t="shared" si="13"/>
        <v>0</v>
      </c>
      <c r="F99" s="28">
        <f t="shared" si="13"/>
        <v>26441983.48</v>
      </c>
      <c r="G99" s="28">
        <f t="shared" si="13"/>
        <v>0</v>
      </c>
      <c r="H99" s="28">
        <f t="shared" si="13"/>
        <v>0</v>
      </c>
      <c r="I99" s="28">
        <f t="shared" si="13"/>
        <v>89008868.650000006</v>
      </c>
      <c r="J99" s="28">
        <f t="shared" si="13"/>
        <v>0</v>
      </c>
      <c r="K99" s="28">
        <f t="shared" si="13"/>
        <v>0</v>
      </c>
      <c r="L99" s="28">
        <f t="shared" si="13"/>
        <v>8696750228.5200005</v>
      </c>
      <c r="M99" s="28">
        <f t="shared" si="13"/>
        <v>0</v>
      </c>
      <c r="N99" s="28">
        <f t="shared" si="13"/>
        <v>0</v>
      </c>
    </row>
    <row r="100" spans="1:14" ht="20.399999999999999" x14ac:dyDescent="0.25">
      <c r="A100" s="10" t="s">
        <v>26</v>
      </c>
      <c r="B100" s="11" t="s">
        <v>27</v>
      </c>
      <c r="C100" s="18">
        <v>10478864</v>
      </c>
      <c r="D100" s="13"/>
      <c r="E100" s="12"/>
      <c r="F100" s="17">
        <v>2525000</v>
      </c>
      <c r="G100" s="13"/>
      <c r="H100" s="17"/>
      <c r="I100" s="18">
        <v>2000000</v>
      </c>
      <c r="J100" s="13"/>
      <c r="K100" s="12"/>
      <c r="L100" s="18">
        <v>50000</v>
      </c>
      <c r="M100" s="13"/>
      <c r="N100" s="12"/>
    </row>
    <row r="101" spans="1:14" x14ac:dyDescent="0.25">
      <c r="A101" s="10" t="s">
        <v>28</v>
      </c>
      <c r="B101" s="11" t="s">
        <v>29</v>
      </c>
      <c r="C101" s="18">
        <v>80959522.699999988</v>
      </c>
      <c r="D101" s="13"/>
      <c r="E101" s="12"/>
      <c r="F101" s="17">
        <v>3800000</v>
      </c>
      <c r="G101" s="13"/>
      <c r="H101" s="17"/>
      <c r="I101" s="18">
        <v>3300000</v>
      </c>
      <c r="J101" s="13"/>
      <c r="K101" s="12"/>
      <c r="L101" s="18">
        <v>13450000</v>
      </c>
      <c r="M101" s="13"/>
      <c r="N101" s="12"/>
    </row>
    <row r="102" spans="1:14" x14ac:dyDescent="0.25">
      <c r="A102" s="10" t="s">
        <v>30</v>
      </c>
      <c r="B102" s="11" t="s">
        <v>31</v>
      </c>
      <c r="C102" s="18">
        <v>597635.64</v>
      </c>
      <c r="D102" s="13"/>
      <c r="E102" s="12"/>
      <c r="F102" s="17">
        <v>300000</v>
      </c>
      <c r="G102" s="13"/>
      <c r="H102" s="17"/>
      <c r="I102" s="18"/>
      <c r="J102" s="13"/>
      <c r="K102" s="12"/>
      <c r="L102" s="18"/>
      <c r="M102" s="13"/>
      <c r="N102" s="12"/>
    </row>
    <row r="103" spans="1:14" x14ac:dyDescent="0.25">
      <c r="A103" s="10" t="s">
        <v>32</v>
      </c>
      <c r="B103" s="11" t="s">
        <v>33</v>
      </c>
      <c r="C103" s="18"/>
      <c r="D103" s="13"/>
      <c r="E103" s="12"/>
      <c r="F103" s="17"/>
      <c r="G103" s="13"/>
      <c r="H103" s="17"/>
      <c r="I103" s="18"/>
      <c r="J103" s="13"/>
      <c r="K103" s="12"/>
      <c r="L103" s="18"/>
      <c r="M103" s="13"/>
      <c r="N103" s="12"/>
    </row>
    <row r="104" spans="1:14" ht="12.75" customHeight="1" x14ac:dyDescent="0.25">
      <c r="A104" s="78" t="s">
        <v>34</v>
      </c>
      <c r="B104" s="78"/>
      <c r="C104" s="28">
        <f>SUM(C100:C103)</f>
        <v>92036022.339999989</v>
      </c>
      <c r="D104" s="28">
        <f t="shared" ref="D104:N104" si="14">SUM(D100:D103)</f>
        <v>0</v>
      </c>
      <c r="E104" s="28">
        <f t="shared" si="14"/>
        <v>0</v>
      </c>
      <c r="F104" s="28">
        <f t="shared" si="14"/>
        <v>6625000</v>
      </c>
      <c r="G104" s="28">
        <f t="shared" si="14"/>
        <v>0</v>
      </c>
      <c r="H104" s="28">
        <f t="shared" si="14"/>
        <v>0</v>
      </c>
      <c r="I104" s="28">
        <f t="shared" si="14"/>
        <v>5300000</v>
      </c>
      <c r="J104" s="28">
        <f t="shared" si="14"/>
        <v>0</v>
      </c>
      <c r="K104" s="28">
        <f t="shared" si="14"/>
        <v>0</v>
      </c>
      <c r="L104" s="28">
        <f t="shared" si="14"/>
        <v>13500000</v>
      </c>
      <c r="M104" s="28">
        <f t="shared" si="14"/>
        <v>0</v>
      </c>
      <c r="N104" s="28">
        <f t="shared" si="14"/>
        <v>0</v>
      </c>
    </row>
    <row r="105" spans="1:14" x14ac:dyDescent="0.25">
      <c r="A105" s="10" t="s">
        <v>35</v>
      </c>
      <c r="B105" s="11" t="s">
        <v>36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x14ac:dyDescent="0.25">
      <c r="A106" s="10" t="s">
        <v>37</v>
      </c>
      <c r="B106" s="11" t="s">
        <v>38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20.399999999999999" x14ac:dyDescent="0.25">
      <c r="A107" s="10" t="s">
        <v>39</v>
      </c>
      <c r="B107" s="11" t="s">
        <v>40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20.399999999999999" x14ac:dyDescent="0.25">
      <c r="A108" s="10" t="s">
        <v>41</v>
      </c>
      <c r="B108" s="11" t="s">
        <v>42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2.75" customHeight="1" x14ac:dyDescent="0.25">
      <c r="A109" s="82" t="s">
        <v>43</v>
      </c>
      <c r="B109" s="82"/>
      <c r="C109" s="28">
        <f>SUM(C105:C108)</f>
        <v>0</v>
      </c>
      <c r="D109" s="28">
        <f t="shared" ref="D109:N109" si="15">SUM(D105:D108)</f>
        <v>0</v>
      </c>
      <c r="E109" s="28">
        <f t="shared" si="15"/>
        <v>0</v>
      </c>
      <c r="F109" s="28">
        <f t="shared" si="15"/>
        <v>0</v>
      </c>
      <c r="G109" s="28">
        <f t="shared" si="15"/>
        <v>0</v>
      </c>
      <c r="H109" s="28">
        <f t="shared" si="15"/>
        <v>0</v>
      </c>
      <c r="I109" s="28">
        <f t="shared" si="15"/>
        <v>0</v>
      </c>
      <c r="J109" s="28">
        <f t="shared" si="15"/>
        <v>0</v>
      </c>
      <c r="K109" s="28">
        <f t="shared" si="15"/>
        <v>0</v>
      </c>
      <c r="L109" s="28">
        <f t="shared" si="15"/>
        <v>0</v>
      </c>
      <c r="M109" s="28">
        <f t="shared" si="15"/>
        <v>0</v>
      </c>
      <c r="N109" s="28">
        <f t="shared" si="15"/>
        <v>0</v>
      </c>
    </row>
    <row r="110" spans="1:14" ht="20.399999999999999" x14ac:dyDescent="0.25">
      <c r="A110" s="10" t="s">
        <v>44</v>
      </c>
      <c r="B110" s="11" t="s">
        <v>45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>
        <v>23193078.350000001</v>
      </c>
      <c r="M110" s="12"/>
      <c r="N110" s="12"/>
    </row>
    <row r="111" spans="1:14" x14ac:dyDescent="0.25">
      <c r="A111" s="10" t="s">
        <v>46</v>
      </c>
      <c r="B111" s="11" t="s">
        <v>47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2.75" customHeight="1" x14ac:dyDescent="0.25">
      <c r="A112" s="78" t="s">
        <v>48</v>
      </c>
      <c r="B112" s="78"/>
      <c r="C112" s="28">
        <f>SUM(C110:C111)</f>
        <v>0</v>
      </c>
      <c r="D112" s="28">
        <f t="shared" ref="D112:N112" si="16">SUM(D110:D111)</f>
        <v>0</v>
      </c>
      <c r="E112" s="28">
        <f t="shared" si="16"/>
        <v>0</v>
      </c>
      <c r="F112" s="28">
        <f t="shared" si="16"/>
        <v>0</v>
      </c>
      <c r="G112" s="28">
        <f t="shared" si="16"/>
        <v>0</v>
      </c>
      <c r="H112" s="28">
        <f t="shared" si="16"/>
        <v>0</v>
      </c>
      <c r="I112" s="28">
        <f t="shared" si="16"/>
        <v>0</v>
      </c>
      <c r="J112" s="28">
        <f t="shared" si="16"/>
        <v>0</v>
      </c>
      <c r="K112" s="28">
        <f t="shared" si="16"/>
        <v>0</v>
      </c>
      <c r="L112" s="28">
        <f t="shared" si="16"/>
        <v>23193078.350000001</v>
      </c>
      <c r="M112" s="28">
        <f t="shared" si="16"/>
        <v>0</v>
      </c>
      <c r="N112" s="28">
        <f t="shared" si="16"/>
        <v>0</v>
      </c>
    </row>
    <row r="113" spans="1:14" ht="20.399999999999999" x14ac:dyDescent="0.25">
      <c r="A113" s="10" t="s">
        <v>49</v>
      </c>
      <c r="B113" s="11" t="s">
        <v>50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2.75" customHeight="1" x14ac:dyDescent="0.25">
      <c r="A114" s="78" t="s">
        <v>51</v>
      </c>
      <c r="B114" s="78"/>
      <c r="C114" s="28">
        <f>SUM(C113)</f>
        <v>0</v>
      </c>
      <c r="D114" s="28">
        <f t="shared" ref="D114:N114" si="17">SUM(D113)</f>
        <v>0</v>
      </c>
      <c r="E114" s="28">
        <f t="shared" si="17"/>
        <v>0</v>
      </c>
      <c r="F114" s="28">
        <f t="shared" si="17"/>
        <v>0</v>
      </c>
      <c r="G114" s="28">
        <f t="shared" si="17"/>
        <v>0</v>
      </c>
      <c r="H114" s="28">
        <f t="shared" si="17"/>
        <v>0</v>
      </c>
      <c r="I114" s="28">
        <f t="shared" si="17"/>
        <v>0</v>
      </c>
      <c r="J114" s="28">
        <f t="shared" si="17"/>
        <v>0</v>
      </c>
      <c r="K114" s="28">
        <f t="shared" si="17"/>
        <v>0</v>
      </c>
      <c r="L114" s="28">
        <f t="shared" si="17"/>
        <v>0</v>
      </c>
      <c r="M114" s="28">
        <f t="shared" si="17"/>
        <v>0</v>
      </c>
      <c r="N114" s="28">
        <f t="shared" si="17"/>
        <v>0</v>
      </c>
    </row>
    <row r="115" spans="1:14" x14ac:dyDescent="0.25">
      <c r="A115" s="10" t="s">
        <v>52</v>
      </c>
      <c r="B115" s="11" t="s">
        <v>53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x14ac:dyDescent="0.25">
      <c r="A116" s="10" t="s">
        <v>54</v>
      </c>
      <c r="B116" s="11" t="s">
        <v>55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2.75" customHeight="1" x14ac:dyDescent="0.25">
      <c r="A117" s="78" t="s">
        <v>56</v>
      </c>
      <c r="B117" s="78"/>
      <c r="C117" s="28">
        <f>SUM(C115:C116)</f>
        <v>0</v>
      </c>
      <c r="D117" s="28">
        <f t="shared" ref="D117:N117" si="18">SUM(D115:D116)</f>
        <v>0</v>
      </c>
      <c r="E117" s="28">
        <f t="shared" si="18"/>
        <v>0</v>
      </c>
      <c r="F117" s="28">
        <f t="shared" si="18"/>
        <v>0</v>
      </c>
      <c r="G117" s="28">
        <f t="shared" si="18"/>
        <v>0</v>
      </c>
      <c r="H117" s="28">
        <f t="shared" si="18"/>
        <v>0</v>
      </c>
      <c r="I117" s="28">
        <f t="shared" si="18"/>
        <v>0</v>
      </c>
      <c r="J117" s="28">
        <f t="shared" si="18"/>
        <v>0</v>
      </c>
      <c r="K117" s="28">
        <f t="shared" si="18"/>
        <v>0</v>
      </c>
      <c r="L117" s="28">
        <f t="shared" si="18"/>
        <v>0</v>
      </c>
      <c r="M117" s="28">
        <f t="shared" si="18"/>
        <v>0</v>
      </c>
      <c r="N117" s="28">
        <f t="shared" si="18"/>
        <v>0</v>
      </c>
    </row>
    <row r="118" spans="1:14" ht="12.75" customHeight="1" x14ac:dyDescent="0.25">
      <c r="A118" s="73" t="s">
        <v>57</v>
      </c>
      <c r="B118" s="79"/>
      <c r="C118" s="38">
        <f t="shared" ref="C118:N118" si="19">C99+C104+C109+C112+C114+C117</f>
        <v>668117167.19000006</v>
      </c>
      <c r="D118" s="39">
        <f t="shared" si="19"/>
        <v>0</v>
      </c>
      <c r="E118" s="39">
        <f t="shared" si="19"/>
        <v>0</v>
      </c>
      <c r="F118" s="39">
        <f t="shared" si="19"/>
        <v>33066983.48</v>
      </c>
      <c r="G118" s="39">
        <f t="shared" si="19"/>
        <v>0</v>
      </c>
      <c r="H118" s="39">
        <f t="shared" si="19"/>
        <v>0</v>
      </c>
      <c r="I118" s="39">
        <f t="shared" si="19"/>
        <v>94308868.650000006</v>
      </c>
      <c r="J118" s="39">
        <f t="shared" si="19"/>
        <v>0</v>
      </c>
      <c r="K118" s="39">
        <f t="shared" si="19"/>
        <v>0</v>
      </c>
      <c r="L118" s="39">
        <f t="shared" si="19"/>
        <v>8733443306.8700008</v>
      </c>
      <c r="M118" s="39">
        <f t="shared" si="19"/>
        <v>0</v>
      </c>
      <c r="N118" s="40">
        <f t="shared" si="19"/>
        <v>0</v>
      </c>
    </row>
    <row r="128" spans="1:14" ht="12.75" customHeight="1" x14ac:dyDescent="0.25">
      <c r="A128" s="69" t="s">
        <v>0</v>
      </c>
      <c r="B128" s="69"/>
      <c r="C128" s="70">
        <v>14</v>
      </c>
      <c r="D128" s="70"/>
      <c r="E128" s="70"/>
      <c r="F128" s="71">
        <v>15</v>
      </c>
      <c r="G128" s="71"/>
      <c r="H128" s="71"/>
      <c r="I128" s="70">
        <v>16</v>
      </c>
      <c r="J128" s="70"/>
      <c r="K128" s="70"/>
      <c r="L128" s="70">
        <v>17</v>
      </c>
      <c r="M128" s="70"/>
      <c r="N128" s="70"/>
    </row>
    <row r="129" spans="1:14" ht="12.75" customHeight="1" x14ac:dyDescent="0.25">
      <c r="A129" s="69"/>
      <c r="B129" s="69"/>
      <c r="C129" s="68" t="s">
        <v>66</v>
      </c>
      <c r="D129" s="68"/>
      <c r="E129" s="68"/>
      <c r="F129" s="72" t="s">
        <v>67</v>
      </c>
      <c r="G129" s="72"/>
      <c r="H129" s="72"/>
      <c r="I129" s="68" t="s">
        <v>68</v>
      </c>
      <c r="J129" s="68"/>
      <c r="K129" s="68"/>
      <c r="L129" s="68" t="s">
        <v>69</v>
      </c>
      <c r="M129" s="68"/>
      <c r="N129" s="68"/>
    </row>
    <row r="130" spans="1:14" ht="12.75" customHeight="1" x14ac:dyDescent="0.25">
      <c r="A130" s="69"/>
      <c r="B130" s="69"/>
      <c r="C130" s="68" t="s">
        <v>5</v>
      </c>
      <c r="D130" s="68"/>
      <c r="E130" s="68" t="s">
        <v>6</v>
      </c>
      <c r="F130" s="76" t="s">
        <v>5</v>
      </c>
      <c r="G130" s="76"/>
      <c r="H130" s="77" t="s">
        <v>6</v>
      </c>
      <c r="I130" s="68" t="s">
        <v>5</v>
      </c>
      <c r="J130" s="68"/>
      <c r="K130" s="68" t="s">
        <v>6</v>
      </c>
      <c r="L130" s="68" t="s">
        <v>5</v>
      </c>
      <c r="M130" s="68"/>
      <c r="N130" s="68" t="s">
        <v>6</v>
      </c>
    </row>
    <row r="131" spans="1:14" x14ac:dyDescent="0.25">
      <c r="A131" s="69"/>
      <c r="B131" s="69"/>
      <c r="C131" s="5"/>
      <c r="D131" s="6" t="s">
        <v>7</v>
      </c>
      <c r="E131" s="68"/>
      <c r="F131" s="7"/>
      <c r="G131" s="6" t="s">
        <v>7</v>
      </c>
      <c r="H131" s="77"/>
      <c r="I131" s="5"/>
      <c r="J131" s="6" t="s">
        <v>7</v>
      </c>
      <c r="K131" s="68"/>
      <c r="L131" s="5"/>
      <c r="M131" s="6" t="s">
        <v>7</v>
      </c>
      <c r="N131" s="68"/>
    </row>
    <row r="132" spans="1:14" ht="12.75" customHeight="1" x14ac:dyDescent="0.25">
      <c r="A132" s="73" t="s">
        <v>8</v>
      </c>
      <c r="B132" s="73"/>
      <c r="C132" s="5"/>
      <c r="D132" s="6"/>
      <c r="E132" s="9"/>
      <c r="F132" s="7"/>
      <c r="G132" s="6"/>
      <c r="H132" s="7"/>
      <c r="I132" s="5"/>
      <c r="J132" s="6"/>
      <c r="K132" s="9"/>
      <c r="L132" s="5"/>
      <c r="M132" s="6"/>
      <c r="N132" s="9"/>
    </row>
    <row r="133" spans="1:14" x14ac:dyDescent="0.25">
      <c r="A133" s="10" t="s">
        <v>9</v>
      </c>
      <c r="B133" s="11" t="s">
        <v>10</v>
      </c>
      <c r="C133" s="18">
        <v>2818675.1899999995</v>
      </c>
      <c r="D133" s="13"/>
      <c r="E133" s="12"/>
      <c r="F133" s="17">
        <v>12906318.779999997</v>
      </c>
      <c r="G133" s="13"/>
      <c r="H133" s="17"/>
      <c r="I133" s="18">
        <v>7934398.6399999997</v>
      </c>
      <c r="J133" s="13"/>
      <c r="K133" s="12"/>
      <c r="L133" s="18">
        <v>1744459.1799999997</v>
      </c>
      <c r="M133" s="13"/>
      <c r="N133" s="12"/>
    </row>
    <row r="134" spans="1:14" x14ac:dyDescent="0.25">
      <c r="A134" s="10" t="s">
        <v>11</v>
      </c>
      <c r="B134" s="11" t="s">
        <v>12</v>
      </c>
      <c r="C134" s="18">
        <v>265809.46000000002</v>
      </c>
      <c r="D134" s="13"/>
      <c r="E134" s="12"/>
      <c r="F134" s="17">
        <v>1035723.04</v>
      </c>
      <c r="G134" s="13"/>
      <c r="H134" s="17"/>
      <c r="I134" s="18">
        <v>1196551.74</v>
      </c>
      <c r="J134" s="13"/>
      <c r="K134" s="12"/>
      <c r="L134" s="18">
        <v>156523.14000000001</v>
      </c>
      <c r="M134" s="13"/>
      <c r="N134" s="12"/>
    </row>
    <row r="135" spans="1:14" x14ac:dyDescent="0.25">
      <c r="A135" s="10" t="s">
        <v>13</v>
      </c>
      <c r="B135" s="11" t="s">
        <v>14</v>
      </c>
      <c r="C135" s="18">
        <v>4912784.67</v>
      </c>
      <c r="D135" s="13"/>
      <c r="E135" s="12"/>
      <c r="F135" s="17">
        <v>2308000</v>
      </c>
      <c r="G135" s="13"/>
      <c r="H135" s="17"/>
      <c r="I135" s="18">
        <v>8517267</v>
      </c>
      <c r="J135" s="13"/>
      <c r="K135" s="12"/>
      <c r="L135" s="18">
        <v>440000</v>
      </c>
      <c r="M135" s="13"/>
      <c r="N135" s="12"/>
    </row>
    <row r="136" spans="1:14" x14ac:dyDescent="0.25">
      <c r="A136" s="10" t="s">
        <v>15</v>
      </c>
      <c r="B136" s="11" t="s">
        <v>16</v>
      </c>
      <c r="C136" s="18">
        <v>5830000</v>
      </c>
      <c r="D136" s="13"/>
      <c r="E136" s="12"/>
      <c r="F136" s="17">
        <v>59464035.060000002</v>
      </c>
      <c r="G136" s="13"/>
      <c r="H136" s="17"/>
      <c r="I136" s="18">
        <v>50852000</v>
      </c>
      <c r="J136" s="13"/>
      <c r="K136" s="12"/>
      <c r="L136" s="18">
        <v>885000</v>
      </c>
      <c r="M136" s="13"/>
      <c r="N136" s="12"/>
    </row>
    <row r="137" spans="1:14" x14ac:dyDescent="0.25">
      <c r="A137" s="10" t="s">
        <v>17</v>
      </c>
      <c r="B137" s="11" t="s">
        <v>18</v>
      </c>
      <c r="C137" s="18"/>
      <c r="D137" s="13"/>
      <c r="E137" s="12"/>
      <c r="F137" s="17"/>
      <c r="G137" s="13"/>
      <c r="H137" s="17"/>
      <c r="I137" s="18"/>
      <c r="J137" s="13"/>
      <c r="K137" s="12"/>
      <c r="L137" s="18"/>
      <c r="M137" s="13"/>
      <c r="N137" s="12"/>
    </row>
    <row r="138" spans="1:14" x14ac:dyDescent="0.25">
      <c r="A138" s="10" t="s">
        <v>19</v>
      </c>
      <c r="B138" s="11" t="s">
        <v>20</v>
      </c>
      <c r="C138" s="18"/>
      <c r="D138" s="13"/>
      <c r="E138" s="12"/>
      <c r="F138" s="17"/>
      <c r="G138" s="13"/>
      <c r="H138" s="17"/>
      <c r="I138" s="18"/>
      <c r="J138" s="13"/>
      <c r="K138" s="12"/>
      <c r="L138" s="18"/>
      <c r="M138" s="13"/>
      <c r="N138" s="12"/>
    </row>
    <row r="139" spans="1:14" ht="20.399999999999999" x14ac:dyDescent="0.25">
      <c r="A139" s="10" t="s">
        <v>21</v>
      </c>
      <c r="B139" s="11" t="s">
        <v>22</v>
      </c>
      <c r="C139" s="18">
        <v>0</v>
      </c>
      <c r="D139" s="13"/>
      <c r="E139" s="12"/>
      <c r="F139" s="17"/>
      <c r="G139" s="13"/>
      <c r="H139" s="17"/>
      <c r="I139" s="18"/>
      <c r="J139" s="13"/>
      <c r="K139" s="12"/>
      <c r="L139" s="18">
        <v>5000</v>
      </c>
      <c r="M139" s="13"/>
      <c r="N139" s="12"/>
    </row>
    <row r="140" spans="1:14" x14ac:dyDescent="0.25">
      <c r="A140" s="10" t="s">
        <v>23</v>
      </c>
      <c r="B140" s="11" t="s">
        <v>24</v>
      </c>
      <c r="C140" s="18"/>
      <c r="D140" s="13"/>
      <c r="E140" s="12"/>
      <c r="F140" s="17"/>
      <c r="G140" s="13"/>
      <c r="H140" s="17"/>
      <c r="I140" s="18">
        <v>925732.5</v>
      </c>
      <c r="J140" s="13"/>
      <c r="K140" s="12"/>
      <c r="L140" s="18"/>
      <c r="M140" s="13"/>
      <c r="N140" s="12"/>
    </row>
    <row r="141" spans="1:14" s="44" customFormat="1" ht="12.75" customHeight="1" x14ac:dyDescent="0.25">
      <c r="A141" s="74" t="s">
        <v>25</v>
      </c>
      <c r="B141" s="74"/>
      <c r="C141" s="28">
        <f>SUM(C133:C140)</f>
        <v>13827269.32</v>
      </c>
      <c r="D141" s="28">
        <f t="shared" ref="D141:N141" si="20">SUM(D133:D140)</f>
        <v>0</v>
      </c>
      <c r="E141" s="28">
        <f t="shared" si="20"/>
        <v>0</v>
      </c>
      <c r="F141" s="28">
        <f t="shared" si="20"/>
        <v>75714076.879999995</v>
      </c>
      <c r="G141" s="28">
        <f t="shared" si="20"/>
        <v>0</v>
      </c>
      <c r="H141" s="28">
        <f t="shared" si="20"/>
        <v>0</v>
      </c>
      <c r="I141" s="28">
        <f t="shared" si="20"/>
        <v>69425949.879999995</v>
      </c>
      <c r="J141" s="28">
        <f t="shared" si="20"/>
        <v>0</v>
      </c>
      <c r="K141" s="28">
        <f t="shared" si="20"/>
        <v>0</v>
      </c>
      <c r="L141" s="28">
        <f t="shared" si="20"/>
        <v>3230982.32</v>
      </c>
      <c r="M141" s="28">
        <f t="shared" si="20"/>
        <v>0</v>
      </c>
      <c r="N141" s="28">
        <f t="shared" si="20"/>
        <v>0</v>
      </c>
    </row>
    <row r="142" spans="1:14" ht="20.399999999999999" x14ac:dyDescent="0.25">
      <c r="A142" s="10" t="s">
        <v>26</v>
      </c>
      <c r="B142" s="11" t="s">
        <v>27</v>
      </c>
      <c r="C142" s="18">
        <v>3521259.2800000003</v>
      </c>
      <c r="D142" s="13"/>
      <c r="E142" s="12"/>
      <c r="F142" s="17"/>
      <c r="G142" s="13"/>
      <c r="H142" s="17"/>
      <c r="I142" s="18">
        <v>1587000</v>
      </c>
      <c r="J142" s="13"/>
      <c r="K142" s="12"/>
      <c r="L142" s="18">
        <v>6000</v>
      </c>
      <c r="M142" s="13"/>
      <c r="N142" s="12"/>
    </row>
    <row r="143" spans="1:14" x14ac:dyDescent="0.25">
      <c r="A143" s="10" t="s">
        <v>28</v>
      </c>
      <c r="B143" s="11" t="s">
        <v>29</v>
      </c>
      <c r="C143" s="18">
        <v>5325000</v>
      </c>
      <c r="D143" s="13"/>
      <c r="E143" s="12"/>
      <c r="F143" s="17"/>
      <c r="G143" s="13"/>
      <c r="H143" s="17"/>
      <c r="I143" s="18">
        <v>18711341.009999998</v>
      </c>
      <c r="J143" s="13"/>
      <c r="K143" s="12"/>
      <c r="L143" s="18">
        <v>12259230.620000001</v>
      </c>
      <c r="M143" s="13"/>
      <c r="N143" s="12"/>
    </row>
    <row r="144" spans="1:14" x14ac:dyDescent="0.25">
      <c r="A144" s="10" t="s">
        <v>30</v>
      </c>
      <c r="B144" s="11" t="s">
        <v>31</v>
      </c>
      <c r="C144" s="18"/>
      <c r="D144" s="13"/>
      <c r="E144" s="12"/>
      <c r="F144" s="17"/>
      <c r="G144" s="13"/>
      <c r="H144" s="17"/>
      <c r="I144" s="18">
        <v>600000</v>
      </c>
      <c r="J144" s="13"/>
      <c r="K144" s="12"/>
      <c r="L144" s="18"/>
      <c r="M144" s="13"/>
      <c r="N144" s="12"/>
    </row>
    <row r="145" spans="1:14" x14ac:dyDescent="0.25">
      <c r="A145" s="10" t="s">
        <v>32</v>
      </c>
      <c r="B145" s="11" t="s">
        <v>33</v>
      </c>
      <c r="C145" s="18"/>
      <c r="D145" s="13"/>
      <c r="E145" s="12"/>
      <c r="F145" s="17"/>
      <c r="G145" s="13"/>
      <c r="H145" s="17"/>
      <c r="I145" s="18"/>
      <c r="J145" s="13"/>
      <c r="K145" s="12"/>
      <c r="L145" s="18"/>
      <c r="M145" s="13"/>
      <c r="N145" s="12"/>
    </row>
    <row r="146" spans="1:14" s="44" customFormat="1" ht="12.75" customHeight="1" x14ac:dyDescent="0.25">
      <c r="A146" s="74" t="s">
        <v>34</v>
      </c>
      <c r="B146" s="74"/>
      <c r="C146" s="28">
        <f>SUM(C142:C145)</f>
        <v>8846259.2800000012</v>
      </c>
      <c r="D146" s="28">
        <f t="shared" ref="D146:N146" si="21">SUM(D142:D145)</f>
        <v>0</v>
      </c>
      <c r="E146" s="28">
        <f t="shared" si="21"/>
        <v>0</v>
      </c>
      <c r="F146" s="28">
        <f t="shared" si="21"/>
        <v>0</v>
      </c>
      <c r="G146" s="28">
        <f t="shared" si="21"/>
        <v>0</v>
      </c>
      <c r="H146" s="28">
        <f t="shared" si="21"/>
        <v>0</v>
      </c>
      <c r="I146" s="28">
        <f t="shared" si="21"/>
        <v>20898341.009999998</v>
      </c>
      <c r="J146" s="28">
        <f t="shared" si="21"/>
        <v>0</v>
      </c>
      <c r="K146" s="28">
        <f t="shared" si="21"/>
        <v>0</v>
      </c>
      <c r="L146" s="28">
        <f t="shared" si="21"/>
        <v>12265230.620000001</v>
      </c>
      <c r="M146" s="28">
        <f t="shared" si="21"/>
        <v>0</v>
      </c>
      <c r="N146" s="28">
        <f t="shared" si="21"/>
        <v>0</v>
      </c>
    </row>
    <row r="147" spans="1:14" x14ac:dyDescent="0.25">
      <c r="A147" s="10" t="s">
        <v>35</v>
      </c>
      <c r="B147" s="11" t="s">
        <v>36</v>
      </c>
      <c r="C147" s="12"/>
      <c r="D147" s="13"/>
      <c r="E147" s="12"/>
      <c r="F147" s="12"/>
      <c r="G147" s="13"/>
      <c r="H147" s="12"/>
      <c r="I147" s="12"/>
      <c r="J147" s="12"/>
      <c r="K147" s="12"/>
      <c r="L147" s="12"/>
      <c r="M147" s="13"/>
      <c r="N147" s="12"/>
    </row>
    <row r="148" spans="1:14" x14ac:dyDescent="0.25">
      <c r="A148" s="10" t="s">
        <v>37</v>
      </c>
      <c r="B148" s="11" t="s">
        <v>38</v>
      </c>
      <c r="C148" s="12">
        <v>200000</v>
      </c>
      <c r="D148" s="13"/>
      <c r="E148" s="12"/>
      <c r="F148" s="12"/>
      <c r="G148" s="13"/>
      <c r="H148" s="12"/>
      <c r="I148" s="12"/>
      <c r="J148" s="12"/>
      <c r="K148" s="12"/>
      <c r="L148" s="12"/>
      <c r="M148" s="12"/>
      <c r="N148" s="12"/>
    </row>
    <row r="149" spans="1:14" ht="20.399999999999999" x14ac:dyDescent="0.25">
      <c r="A149" s="10" t="s">
        <v>39</v>
      </c>
      <c r="B149" s="11" t="s">
        <v>40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3"/>
      <c r="N149" s="12"/>
    </row>
    <row r="150" spans="1:14" ht="20.399999999999999" x14ac:dyDescent="0.25">
      <c r="A150" s="10" t="s">
        <v>41</v>
      </c>
      <c r="B150" s="11" t="s">
        <v>42</v>
      </c>
      <c r="C150" s="12"/>
      <c r="D150" s="13"/>
      <c r="E150" s="12"/>
      <c r="F150" s="12"/>
      <c r="G150" s="13"/>
      <c r="H150" s="12"/>
      <c r="I150" s="12"/>
      <c r="J150" s="12"/>
      <c r="K150" s="12"/>
      <c r="L150" s="12"/>
      <c r="M150" s="13"/>
      <c r="N150" s="12"/>
    </row>
    <row r="151" spans="1:14" s="44" customFormat="1" ht="12.75" customHeight="1" x14ac:dyDescent="0.25">
      <c r="A151" s="75" t="s">
        <v>43</v>
      </c>
      <c r="B151" s="75"/>
      <c r="C151" s="28">
        <f>SUM(C147:C150)</f>
        <v>200000</v>
      </c>
      <c r="D151" s="29">
        <v>0</v>
      </c>
      <c r="E151" s="28">
        <f>SUM(E147:E150)</f>
        <v>0</v>
      </c>
      <c r="F151" s="28">
        <f>SUM(F147:F150)</f>
        <v>0</v>
      </c>
      <c r="G151" s="29">
        <v>0</v>
      </c>
      <c r="H151" s="28">
        <f>SUM(H147:H150)</f>
        <v>0</v>
      </c>
      <c r="I151" s="28">
        <f>SUM(I147:I150)</f>
        <v>0</v>
      </c>
      <c r="J151" s="28">
        <f>SUM(J147:J150)</f>
        <v>0</v>
      </c>
      <c r="K151" s="28">
        <f>SUM(K147:K150)</f>
        <v>0</v>
      </c>
      <c r="L151" s="28">
        <f>SUM(L147:L150)</f>
        <v>0</v>
      </c>
      <c r="M151" s="28">
        <f t="shared" ref="M151:N151" si="22">SUM(M147:M150)</f>
        <v>0</v>
      </c>
      <c r="N151" s="28">
        <f t="shared" si="22"/>
        <v>0</v>
      </c>
    </row>
    <row r="152" spans="1:14" ht="20.399999999999999" x14ac:dyDescent="0.25">
      <c r="A152" s="10" t="s">
        <v>44</v>
      </c>
      <c r="B152" s="11" t="s">
        <v>45</v>
      </c>
      <c r="C152" s="12"/>
      <c r="D152" s="13"/>
      <c r="E152" s="12"/>
      <c r="F152" s="12"/>
      <c r="G152" s="13"/>
      <c r="H152" s="12"/>
      <c r="I152" s="12"/>
      <c r="J152" s="12"/>
      <c r="K152" s="12"/>
      <c r="L152" s="12"/>
      <c r="M152" s="12"/>
      <c r="N152" s="12"/>
    </row>
    <row r="153" spans="1:14" x14ac:dyDescent="0.25">
      <c r="A153" s="10" t="s">
        <v>46</v>
      </c>
      <c r="B153" s="11" t="s">
        <v>47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3"/>
      <c r="N153" s="12"/>
    </row>
    <row r="154" spans="1:14" s="44" customFormat="1" ht="12.75" customHeight="1" x14ac:dyDescent="0.25">
      <c r="A154" s="74" t="s">
        <v>48</v>
      </c>
      <c r="B154" s="74"/>
      <c r="C154" s="28">
        <f>SUM(C152:C153)</f>
        <v>0</v>
      </c>
      <c r="D154" s="29">
        <v>0</v>
      </c>
      <c r="E154" s="28">
        <f>SUM(E152:E153)</f>
        <v>0</v>
      </c>
      <c r="F154" s="28">
        <f>SUM(F152:F153)</f>
        <v>0</v>
      </c>
      <c r="G154" s="29">
        <v>0</v>
      </c>
      <c r="H154" s="28">
        <f>SUM(H152:H153)</f>
        <v>0</v>
      </c>
      <c r="I154" s="28">
        <f>SUM(I152:I153)</f>
        <v>0</v>
      </c>
      <c r="J154" s="28">
        <f>SUM(J152:J153)</f>
        <v>0</v>
      </c>
      <c r="K154" s="28">
        <f>SUM(K152:K153)</f>
        <v>0</v>
      </c>
      <c r="L154" s="28">
        <f>SUM(L152:L153)</f>
        <v>0</v>
      </c>
      <c r="M154" s="28">
        <f t="shared" ref="M154" si="23">SUM(M152:M153)</f>
        <v>0</v>
      </c>
      <c r="N154" s="28">
        <f>SUM(N152:N153)</f>
        <v>0</v>
      </c>
    </row>
    <row r="155" spans="1:14" ht="20.399999999999999" x14ac:dyDescent="0.25">
      <c r="A155" s="10" t="s">
        <v>49</v>
      </c>
      <c r="B155" s="11" t="s">
        <v>50</v>
      </c>
      <c r="C155" s="12"/>
      <c r="D155" s="12">
        <f>SUM(D154)</f>
        <v>0</v>
      </c>
      <c r="E155" s="12"/>
      <c r="F155" s="12"/>
      <c r="G155" s="12">
        <f>SUM(G154)</f>
        <v>0</v>
      </c>
      <c r="H155" s="12"/>
      <c r="I155" s="12"/>
      <c r="J155" s="12"/>
      <c r="K155" s="12"/>
      <c r="L155" s="12"/>
      <c r="M155" s="12">
        <f>SUM(M154)</f>
        <v>0</v>
      </c>
      <c r="N155" s="12"/>
    </row>
    <row r="156" spans="1:14" s="44" customFormat="1" ht="12.75" customHeight="1" x14ac:dyDescent="0.25">
      <c r="A156" s="74" t="s">
        <v>51</v>
      </c>
      <c r="B156" s="74"/>
      <c r="C156" s="28">
        <f>SUM(C155)</f>
        <v>0</v>
      </c>
      <c r="D156" s="28">
        <f>SUM(D155)</f>
        <v>0</v>
      </c>
      <c r="E156" s="28">
        <f>SUM(E155)</f>
        <v>0</v>
      </c>
      <c r="F156" s="28">
        <f>SUM(F155)</f>
        <v>0</v>
      </c>
      <c r="G156" s="28">
        <f>SUM(G155)</f>
        <v>0</v>
      </c>
      <c r="H156" s="28">
        <f>SUM(H155)</f>
        <v>0</v>
      </c>
      <c r="I156" s="28">
        <f>SUM(I155)</f>
        <v>0</v>
      </c>
      <c r="J156" s="28">
        <f>SUM(J155)</f>
        <v>0</v>
      </c>
      <c r="K156" s="28">
        <f>SUM(K155)</f>
        <v>0</v>
      </c>
      <c r="L156" s="28">
        <f>SUM(L155)</f>
        <v>0</v>
      </c>
      <c r="M156" s="28">
        <f>SUM(M155)</f>
        <v>0</v>
      </c>
      <c r="N156" s="28">
        <f>SUM(N155)</f>
        <v>0</v>
      </c>
    </row>
    <row r="157" spans="1:14" x14ac:dyDescent="0.25">
      <c r="A157" s="10" t="s">
        <v>52</v>
      </c>
      <c r="B157" s="11" t="s">
        <v>53</v>
      </c>
      <c r="C157" s="12"/>
      <c r="D157" s="12">
        <f>SUM(D156)</f>
        <v>0</v>
      </c>
      <c r="E157" s="12"/>
      <c r="F157" s="12"/>
      <c r="G157" s="12">
        <f>SUM(G156)</f>
        <v>0</v>
      </c>
      <c r="H157" s="12"/>
      <c r="I157" s="12"/>
      <c r="J157" s="12"/>
      <c r="K157" s="12"/>
      <c r="L157" s="12"/>
      <c r="M157" s="12">
        <f>SUM(M156)</f>
        <v>0</v>
      </c>
      <c r="N157" s="12"/>
    </row>
    <row r="158" spans="1:14" x14ac:dyDescent="0.25">
      <c r="A158" s="10" t="s">
        <v>54</v>
      </c>
      <c r="B158" s="11" t="s">
        <v>55</v>
      </c>
      <c r="C158" s="12"/>
      <c r="D158" s="12">
        <f>SUM(D157)</f>
        <v>0</v>
      </c>
      <c r="E158" s="12"/>
      <c r="F158" s="12"/>
      <c r="G158" s="12">
        <f>SUM(G157)</f>
        <v>0</v>
      </c>
      <c r="H158" s="12"/>
      <c r="I158" s="12"/>
      <c r="J158" s="12"/>
      <c r="K158" s="12"/>
      <c r="L158" s="12"/>
      <c r="M158" s="12">
        <f>SUM(M157)</f>
        <v>0</v>
      </c>
      <c r="N158" s="12"/>
    </row>
    <row r="159" spans="1:14" s="44" customFormat="1" ht="12.75" customHeight="1" x14ac:dyDescent="0.25">
      <c r="A159" s="74" t="s">
        <v>56</v>
      </c>
      <c r="B159" s="74"/>
      <c r="C159" s="28">
        <f t="shared" ref="C159" si="24">SUM(C157:C158)</f>
        <v>0</v>
      </c>
      <c r="D159" s="28">
        <f t="shared" ref="D159" si="25">SUM(D157:D158)</f>
        <v>0</v>
      </c>
      <c r="E159" s="28">
        <f t="shared" ref="E159" si="26">SUM(E157:E158)</f>
        <v>0</v>
      </c>
      <c r="F159" s="28">
        <f t="shared" ref="F159" si="27">SUM(F157:F158)</f>
        <v>0</v>
      </c>
      <c r="G159" s="28">
        <f t="shared" ref="G159" si="28">SUM(G157:G158)</f>
        <v>0</v>
      </c>
      <c r="H159" s="28">
        <f t="shared" ref="H159" si="29">SUM(H157:H158)</f>
        <v>0</v>
      </c>
      <c r="I159" s="28">
        <f t="shared" ref="I159" si="30">SUM(I157:I158)</f>
        <v>0</v>
      </c>
      <c r="J159" s="28">
        <f t="shared" ref="J159" si="31">SUM(J157:J158)</f>
        <v>0</v>
      </c>
      <c r="K159" s="28">
        <f t="shared" ref="K159" si="32">SUM(K157:K158)</f>
        <v>0</v>
      </c>
      <c r="L159" s="28">
        <f t="shared" ref="L159" si="33">SUM(L157:L158)</f>
        <v>0</v>
      </c>
      <c r="M159" s="29"/>
      <c r="N159" s="28">
        <f>SUM(N157:N158)</f>
        <v>0</v>
      </c>
    </row>
    <row r="160" spans="1:14" ht="12.75" customHeight="1" x14ac:dyDescent="0.25">
      <c r="A160" s="92" t="s">
        <v>57</v>
      </c>
      <c r="B160" s="93"/>
      <c r="C160" s="39">
        <f t="shared" ref="C160:N160" si="34">C141+C146+C151+C154+C156+C159</f>
        <v>22873528.600000001</v>
      </c>
      <c r="D160" s="39">
        <f t="shared" si="34"/>
        <v>0</v>
      </c>
      <c r="E160" s="39">
        <f t="shared" si="34"/>
        <v>0</v>
      </c>
      <c r="F160" s="39">
        <f t="shared" si="34"/>
        <v>75714076.879999995</v>
      </c>
      <c r="G160" s="39">
        <f t="shared" si="34"/>
        <v>0</v>
      </c>
      <c r="H160" s="39">
        <f t="shared" si="34"/>
        <v>0</v>
      </c>
      <c r="I160" s="39">
        <f t="shared" si="34"/>
        <v>90324290.889999986</v>
      </c>
      <c r="J160" s="39">
        <f t="shared" si="34"/>
        <v>0</v>
      </c>
      <c r="K160" s="39">
        <f t="shared" si="34"/>
        <v>0</v>
      </c>
      <c r="L160" s="39">
        <f t="shared" si="34"/>
        <v>15496212.940000001</v>
      </c>
      <c r="M160" s="39">
        <f t="shared" si="34"/>
        <v>0</v>
      </c>
      <c r="N160" s="40">
        <f t="shared" si="34"/>
        <v>0</v>
      </c>
    </row>
    <row r="169" spans="1:14" ht="12.75" customHeight="1" x14ac:dyDescent="0.25">
      <c r="A169" s="69" t="s">
        <v>0</v>
      </c>
      <c r="B169" s="69"/>
      <c r="C169" s="70">
        <v>18</v>
      </c>
      <c r="D169" s="70"/>
      <c r="E169" s="70"/>
      <c r="F169" s="71">
        <v>19</v>
      </c>
      <c r="G169" s="71"/>
      <c r="H169" s="71"/>
      <c r="I169" s="70">
        <v>20</v>
      </c>
      <c r="J169" s="70"/>
      <c r="K169" s="70"/>
      <c r="L169" s="70">
        <v>50</v>
      </c>
      <c r="M169" s="70"/>
      <c r="N169" s="70"/>
    </row>
    <row r="170" spans="1:14" ht="12.75" customHeight="1" x14ac:dyDescent="0.25">
      <c r="A170" s="69"/>
      <c r="B170" s="69"/>
      <c r="C170" s="68" t="s">
        <v>70</v>
      </c>
      <c r="D170" s="68"/>
      <c r="E170" s="68"/>
      <c r="F170" s="72" t="s">
        <v>71</v>
      </c>
      <c r="G170" s="72"/>
      <c r="H170" s="72"/>
      <c r="I170" s="68" t="s">
        <v>72</v>
      </c>
      <c r="J170" s="68"/>
      <c r="K170" s="68"/>
      <c r="L170" s="68" t="s">
        <v>73</v>
      </c>
      <c r="M170" s="68"/>
      <c r="N170" s="68"/>
    </row>
    <row r="171" spans="1:14" ht="12.75" customHeight="1" x14ac:dyDescent="0.25">
      <c r="A171" s="69"/>
      <c r="B171" s="69"/>
      <c r="C171" s="68" t="s">
        <v>5</v>
      </c>
      <c r="D171" s="68"/>
      <c r="E171" s="68" t="s">
        <v>6</v>
      </c>
      <c r="F171" s="76" t="s">
        <v>5</v>
      </c>
      <c r="G171" s="76"/>
      <c r="H171" s="77" t="s">
        <v>6</v>
      </c>
      <c r="I171" s="68" t="s">
        <v>5</v>
      </c>
      <c r="J171" s="68"/>
      <c r="K171" s="68" t="s">
        <v>6</v>
      </c>
      <c r="L171" s="68" t="s">
        <v>5</v>
      </c>
      <c r="M171" s="68"/>
      <c r="N171" s="68" t="s">
        <v>6</v>
      </c>
    </row>
    <row r="172" spans="1:14" x14ac:dyDescent="0.25">
      <c r="A172" s="69"/>
      <c r="B172" s="69"/>
      <c r="C172" s="5"/>
      <c r="D172" s="6" t="s">
        <v>7</v>
      </c>
      <c r="E172" s="68"/>
      <c r="F172" s="7"/>
      <c r="G172" s="6" t="s">
        <v>7</v>
      </c>
      <c r="H172" s="77"/>
      <c r="I172" s="5"/>
      <c r="J172" s="6" t="s">
        <v>7</v>
      </c>
      <c r="K172" s="68"/>
      <c r="L172" s="5"/>
      <c r="M172" s="6" t="s">
        <v>7</v>
      </c>
      <c r="N172" s="68"/>
    </row>
    <row r="173" spans="1:14" ht="12.75" customHeight="1" x14ac:dyDescent="0.25">
      <c r="A173" s="73" t="s">
        <v>8</v>
      </c>
      <c r="B173" s="73"/>
      <c r="C173" s="5"/>
      <c r="D173" s="6"/>
      <c r="E173" s="9"/>
      <c r="F173" s="7"/>
      <c r="G173" s="6"/>
      <c r="H173" s="7"/>
      <c r="I173" s="5"/>
      <c r="J173" s="6"/>
      <c r="K173" s="9"/>
      <c r="L173" s="5"/>
      <c r="M173" s="6"/>
      <c r="N173" s="9"/>
    </row>
    <row r="174" spans="1:14" x14ac:dyDescent="0.25">
      <c r="A174" s="10" t="s">
        <v>9</v>
      </c>
      <c r="B174" s="11" t="s">
        <v>10</v>
      </c>
      <c r="C174" s="12">
        <v>327338.96999999997</v>
      </c>
      <c r="D174" s="13"/>
      <c r="E174" s="12"/>
      <c r="F174" s="12">
        <v>844788.1399999999</v>
      </c>
      <c r="G174" s="13"/>
      <c r="H174" s="12"/>
      <c r="I174" s="12"/>
      <c r="J174" s="13"/>
      <c r="K174" s="12"/>
      <c r="L174" s="12"/>
      <c r="M174" s="13"/>
      <c r="N174" s="12"/>
    </row>
    <row r="175" spans="1:14" x14ac:dyDescent="0.25">
      <c r="A175" s="10" t="s">
        <v>11</v>
      </c>
      <c r="B175" s="11" t="s">
        <v>12</v>
      </c>
      <c r="C175" s="12">
        <v>19052.580000000002</v>
      </c>
      <c r="D175" s="13"/>
      <c r="E175" s="12"/>
      <c r="F175" s="12">
        <v>166552.32999999999</v>
      </c>
      <c r="G175" s="13"/>
      <c r="H175" s="12"/>
      <c r="I175" s="12"/>
      <c r="J175" s="13"/>
      <c r="K175" s="12"/>
      <c r="L175" s="12"/>
      <c r="M175" s="13"/>
      <c r="N175" s="12"/>
    </row>
    <row r="176" spans="1:14" x14ac:dyDescent="0.25">
      <c r="A176" s="10" t="s">
        <v>13</v>
      </c>
      <c r="B176" s="11" t="s">
        <v>14</v>
      </c>
      <c r="C176" s="12">
        <v>0</v>
      </c>
      <c r="D176" s="13"/>
      <c r="E176" s="12"/>
      <c r="F176" s="12">
        <v>660142.31000000006</v>
      </c>
      <c r="G176" s="13"/>
      <c r="H176" s="12"/>
      <c r="I176" s="12"/>
      <c r="J176" s="13"/>
      <c r="K176" s="12"/>
      <c r="L176" s="12"/>
      <c r="M176" s="13"/>
      <c r="N176" s="12"/>
    </row>
    <row r="177" spans="1:14" x14ac:dyDescent="0.25">
      <c r="A177" s="10" t="s">
        <v>15</v>
      </c>
      <c r="B177" s="11" t="s">
        <v>16</v>
      </c>
      <c r="C177" s="12">
        <v>5660000</v>
      </c>
      <c r="D177" s="13"/>
      <c r="E177" s="12"/>
      <c r="F177" s="12">
        <v>678400</v>
      </c>
      <c r="G177" s="13"/>
      <c r="H177" s="12"/>
      <c r="I177" s="12"/>
      <c r="J177" s="13"/>
      <c r="K177" s="12"/>
      <c r="L177" s="12"/>
      <c r="M177" s="13"/>
      <c r="N177" s="12"/>
    </row>
    <row r="178" spans="1:14" x14ac:dyDescent="0.25">
      <c r="A178" s="10" t="s">
        <v>17</v>
      </c>
      <c r="B178" s="11" t="s">
        <v>18</v>
      </c>
      <c r="C178" s="12"/>
      <c r="D178" s="13"/>
      <c r="E178" s="12"/>
      <c r="F178" s="12"/>
      <c r="G178" s="13"/>
      <c r="H178" s="12"/>
      <c r="I178" s="12"/>
      <c r="J178" s="13"/>
      <c r="K178" s="12"/>
      <c r="L178" s="12">
        <v>21272401.119999997</v>
      </c>
      <c r="M178" s="13"/>
      <c r="N178" s="12"/>
    </row>
    <row r="179" spans="1:14" x14ac:dyDescent="0.25">
      <c r="A179" s="10" t="s">
        <v>19</v>
      </c>
      <c r="B179" s="11" t="s">
        <v>20</v>
      </c>
      <c r="C179" s="12"/>
      <c r="D179" s="13"/>
      <c r="E179" s="12"/>
      <c r="F179" s="12"/>
      <c r="G179" s="13"/>
      <c r="H179" s="12"/>
      <c r="I179" s="12"/>
      <c r="J179" s="13"/>
      <c r="K179" s="12"/>
      <c r="L179" s="12"/>
      <c r="M179" s="13"/>
      <c r="N179" s="12"/>
    </row>
    <row r="180" spans="1:14" ht="20.399999999999999" x14ac:dyDescent="0.25">
      <c r="A180" s="10" t="s">
        <v>21</v>
      </c>
      <c r="B180" s="11" t="s">
        <v>22</v>
      </c>
      <c r="C180" s="12">
        <v>9955072.0899999999</v>
      </c>
      <c r="D180" s="13"/>
      <c r="E180" s="12"/>
      <c r="F180" s="12"/>
      <c r="G180" s="13"/>
      <c r="H180" s="12"/>
      <c r="I180" s="12"/>
      <c r="J180" s="13"/>
      <c r="K180" s="12"/>
      <c r="L180" s="12"/>
      <c r="M180" s="13"/>
      <c r="N180" s="12"/>
    </row>
    <row r="181" spans="1:14" x14ac:dyDescent="0.25">
      <c r="A181" s="10" t="s">
        <v>23</v>
      </c>
      <c r="B181" s="11" t="s">
        <v>24</v>
      </c>
      <c r="C181" s="12"/>
      <c r="D181" s="13"/>
      <c r="E181" s="12"/>
      <c r="F181" s="12"/>
      <c r="G181" s="13"/>
      <c r="H181" s="12"/>
      <c r="I181" s="12">
        <v>259658597.91999999</v>
      </c>
      <c r="J181" s="13"/>
      <c r="K181" s="12"/>
      <c r="L181" s="12"/>
      <c r="M181" s="13"/>
      <c r="N181" s="12"/>
    </row>
    <row r="182" spans="1:14" ht="12.75" customHeight="1" x14ac:dyDescent="0.25">
      <c r="A182" s="78" t="s">
        <v>25</v>
      </c>
      <c r="B182" s="78"/>
      <c r="C182" s="28">
        <f>SUM(C174:C181)</f>
        <v>15961463.640000001</v>
      </c>
      <c r="D182" s="29">
        <v>0</v>
      </c>
      <c r="E182" s="28">
        <f>SUM(E174:E181)</f>
        <v>0</v>
      </c>
      <c r="F182" s="28">
        <f>SUM(F174:F181)</f>
        <v>2349882.7799999998</v>
      </c>
      <c r="G182" s="29"/>
      <c r="H182" s="28">
        <f>SUM(H174:H181)</f>
        <v>0</v>
      </c>
      <c r="I182" s="28">
        <f>SUM(I174:I181)</f>
        <v>259658597.91999999</v>
      </c>
      <c r="J182" s="29">
        <v>0</v>
      </c>
      <c r="K182" s="28">
        <f>SUM(K174:K181)</f>
        <v>0</v>
      </c>
      <c r="L182" s="28">
        <f>SUM(L174:L181)</f>
        <v>21272401.119999997</v>
      </c>
      <c r="M182" s="29">
        <v>0</v>
      </c>
      <c r="N182" s="28">
        <f>SUM(N174:N181)</f>
        <v>0</v>
      </c>
    </row>
    <row r="183" spans="1:14" ht="20.399999999999999" x14ac:dyDescent="0.25">
      <c r="A183" s="10" t="s">
        <v>26</v>
      </c>
      <c r="B183" s="11" t="s">
        <v>27</v>
      </c>
      <c r="C183" s="12"/>
      <c r="D183" s="13"/>
      <c r="E183" s="12"/>
      <c r="F183" s="12">
        <v>5000</v>
      </c>
      <c r="G183" s="13"/>
      <c r="H183" s="12"/>
      <c r="I183" s="12"/>
      <c r="J183" s="13"/>
      <c r="K183" s="12"/>
      <c r="L183" s="12"/>
      <c r="M183" s="13"/>
      <c r="N183" s="12"/>
    </row>
    <row r="184" spans="1:14" x14ac:dyDescent="0.25">
      <c r="A184" s="10" t="s">
        <v>28</v>
      </c>
      <c r="B184" s="11" t="s">
        <v>29</v>
      </c>
      <c r="C184" s="12">
        <v>200000</v>
      </c>
      <c r="D184" s="13"/>
      <c r="E184" s="12"/>
      <c r="F184" s="12"/>
      <c r="G184" s="13"/>
      <c r="H184" s="12"/>
      <c r="I184" s="12"/>
      <c r="J184" s="13"/>
      <c r="K184" s="12"/>
      <c r="L184" s="12"/>
      <c r="M184" s="13"/>
      <c r="N184" s="12"/>
    </row>
    <row r="185" spans="1:14" x14ac:dyDescent="0.25">
      <c r="A185" s="10" t="s">
        <v>30</v>
      </c>
      <c r="B185" s="11" t="s">
        <v>31</v>
      </c>
      <c r="C185" s="12"/>
      <c r="D185" s="13"/>
      <c r="E185" s="12"/>
      <c r="F185" s="12"/>
      <c r="G185" s="13"/>
      <c r="H185" s="12"/>
      <c r="I185" s="12"/>
      <c r="J185" s="13"/>
      <c r="K185" s="12"/>
      <c r="L185" s="12"/>
      <c r="M185" s="13"/>
      <c r="N185" s="12"/>
    </row>
    <row r="186" spans="1:14" x14ac:dyDescent="0.25">
      <c r="A186" s="10" t="s">
        <v>32</v>
      </c>
      <c r="B186" s="11" t="s">
        <v>33</v>
      </c>
      <c r="C186" s="12"/>
      <c r="D186" s="13"/>
      <c r="E186" s="12"/>
      <c r="F186" s="12"/>
      <c r="G186" s="13"/>
      <c r="H186" s="12"/>
      <c r="I186" s="12">
        <v>72176258.680000007</v>
      </c>
      <c r="J186" s="13"/>
      <c r="K186" s="12"/>
      <c r="L186" s="12"/>
      <c r="M186" s="13"/>
      <c r="N186" s="12"/>
    </row>
    <row r="187" spans="1:14" ht="12.75" customHeight="1" x14ac:dyDescent="0.25">
      <c r="A187" s="78" t="s">
        <v>34</v>
      </c>
      <c r="B187" s="78"/>
      <c r="C187" s="28">
        <f>SUM(C183:C186)</f>
        <v>200000</v>
      </c>
      <c r="D187" s="29">
        <v>0</v>
      </c>
      <c r="E187" s="28">
        <f>SUM(E183:E186)</f>
        <v>0</v>
      </c>
      <c r="F187" s="28">
        <f>SUM(F183:F186)</f>
        <v>5000</v>
      </c>
      <c r="G187" s="29"/>
      <c r="H187" s="28">
        <f>SUM(H183:H186)</f>
        <v>0</v>
      </c>
      <c r="I187" s="28">
        <f>SUM(I183:I186)</f>
        <v>72176258.680000007</v>
      </c>
      <c r="J187" s="29">
        <v>0</v>
      </c>
      <c r="K187" s="28">
        <f>SUM(K183:K186)</f>
        <v>0</v>
      </c>
      <c r="L187" s="28">
        <f>SUM(L183:L186)</f>
        <v>0</v>
      </c>
      <c r="M187" s="29">
        <v>0</v>
      </c>
      <c r="N187" s="28">
        <f>SUM(N183:N186)</f>
        <v>0</v>
      </c>
    </row>
    <row r="188" spans="1:14" x14ac:dyDescent="0.25">
      <c r="A188" s="10" t="s">
        <v>35</v>
      </c>
      <c r="B188" s="11" t="s">
        <v>36</v>
      </c>
      <c r="C188" s="12"/>
      <c r="D188" s="13"/>
      <c r="E188" s="12"/>
      <c r="F188" s="12"/>
      <c r="G188" s="13"/>
      <c r="H188" s="12"/>
      <c r="I188" s="12"/>
      <c r="J188" s="13"/>
      <c r="K188" s="12"/>
      <c r="L188" s="12"/>
      <c r="M188" s="13"/>
      <c r="N188" s="12"/>
    </row>
    <row r="189" spans="1:14" x14ac:dyDescent="0.25">
      <c r="A189" s="10" t="s">
        <v>37</v>
      </c>
      <c r="B189" s="11" t="s">
        <v>38</v>
      </c>
      <c r="C189" s="12"/>
      <c r="D189" s="13"/>
      <c r="E189" s="12"/>
      <c r="F189" s="12"/>
      <c r="G189" s="13"/>
      <c r="H189" s="12"/>
      <c r="I189" s="12"/>
      <c r="J189" s="13"/>
      <c r="K189" s="12"/>
      <c r="L189" s="12"/>
      <c r="M189" s="13"/>
      <c r="N189" s="12"/>
    </row>
    <row r="190" spans="1:14" ht="20.399999999999999" x14ac:dyDescent="0.25">
      <c r="A190" s="10" t="s">
        <v>39</v>
      </c>
      <c r="B190" s="11" t="s">
        <v>40</v>
      </c>
      <c r="C190" s="12">
        <v>200900.75</v>
      </c>
      <c r="D190" s="12"/>
      <c r="E190" s="12"/>
      <c r="F190" s="12"/>
      <c r="G190" s="13"/>
      <c r="H190" s="12"/>
      <c r="I190" s="12"/>
      <c r="J190" s="12"/>
      <c r="K190" s="12"/>
      <c r="L190" s="12"/>
      <c r="M190" s="12"/>
      <c r="N190" s="12"/>
    </row>
    <row r="191" spans="1:14" ht="20.399999999999999" x14ac:dyDescent="0.25">
      <c r="A191" s="10" t="s">
        <v>41</v>
      </c>
      <c r="B191" s="11" t="s">
        <v>42</v>
      </c>
      <c r="C191" s="12"/>
      <c r="D191" s="13"/>
      <c r="E191" s="12"/>
      <c r="F191" s="12"/>
      <c r="G191" s="13"/>
      <c r="H191" s="12"/>
      <c r="I191" s="12"/>
      <c r="J191" s="13"/>
      <c r="K191" s="12"/>
      <c r="L191" s="12"/>
      <c r="M191" s="13"/>
      <c r="N191" s="12"/>
    </row>
    <row r="192" spans="1:14" ht="12.75" customHeight="1" x14ac:dyDescent="0.25">
      <c r="A192" s="82" t="s">
        <v>43</v>
      </c>
      <c r="B192" s="82"/>
      <c r="C192" s="28">
        <f>SUM(C188:C191)</f>
        <v>200900.75</v>
      </c>
      <c r="D192" s="29">
        <v>0</v>
      </c>
      <c r="E192" s="28">
        <f>SUM(E188:E191)</f>
        <v>0</v>
      </c>
      <c r="F192" s="28">
        <f>SUM(F188:F191)</f>
        <v>0</v>
      </c>
      <c r="G192" s="29"/>
      <c r="H192" s="28">
        <f>SUM(H188:H191)</f>
        <v>0</v>
      </c>
      <c r="I192" s="28">
        <f>SUM(I188:I191)</f>
        <v>0</v>
      </c>
      <c r="J192" s="29">
        <v>0</v>
      </c>
      <c r="K192" s="28">
        <f>SUM(K188:K191)</f>
        <v>0</v>
      </c>
      <c r="L192" s="28">
        <f>SUM(L188:L191)</f>
        <v>0</v>
      </c>
      <c r="M192" s="29">
        <v>0</v>
      </c>
      <c r="N192" s="28">
        <f>SUM(N188:N191)</f>
        <v>0</v>
      </c>
    </row>
    <row r="193" spans="1:14" ht="20.399999999999999" x14ac:dyDescent="0.25">
      <c r="A193" s="10" t="s">
        <v>44</v>
      </c>
      <c r="B193" s="11" t="s">
        <v>45</v>
      </c>
      <c r="C193" s="12"/>
      <c r="D193" s="13"/>
      <c r="E193" s="12"/>
      <c r="F193" s="12"/>
      <c r="G193" s="13"/>
      <c r="H193" s="12"/>
      <c r="I193" s="12"/>
      <c r="J193" s="13"/>
      <c r="K193" s="12"/>
      <c r="L193" s="12">
        <v>26325757.079999998</v>
      </c>
      <c r="M193" s="13"/>
      <c r="N193" s="12"/>
    </row>
    <row r="194" spans="1:14" x14ac:dyDescent="0.25">
      <c r="A194" s="10" t="s">
        <v>46</v>
      </c>
      <c r="B194" s="11" t="s">
        <v>47</v>
      </c>
      <c r="C194" s="12"/>
      <c r="D194" s="12"/>
      <c r="E194" s="12"/>
      <c r="F194" s="12"/>
      <c r="G194" s="13"/>
      <c r="H194" s="12"/>
      <c r="I194" s="12"/>
      <c r="J194" s="12"/>
      <c r="K194" s="12"/>
      <c r="L194" s="12">
        <v>446840617.14999998</v>
      </c>
      <c r="M194" s="12"/>
      <c r="N194" s="12"/>
    </row>
    <row r="195" spans="1:14" ht="12.75" customHeight="1" x14ac:dyDescent="0.25">
      <c r="A195" s="78" t="s">
        <v>48</v>
      </c>
      <c r="B195" s="78"/>
      <c r="C195" s="28">
        <f>SUM(C193:C194)</f>
        <v>0</v>
      </c>
      <c r="D195" s="29">
        <v>0</v>
      </c>
      <c r="E195" s="28">
        <f>SUM(E193:E194)</f>
        <v>0</v>
      </c>
      <c r="F195" s="28">
        <f>SUM(F193:F194)</f>
        <v>0</v>
      </c>
      <c r="G195" s="29"/>
      <c r="H195" s="28">
        <f>SUM(H193:H194)</f>
        <v>0</v>
      </c>
      <c r="I195" s="28">
        <f>SUM(I193:I194)</f>
        <v>0</v>
      </c>
      <c r="J195" s="29">
        <v>0</v>
      </c>
      <c r="K195" s="28">
        <f>SUM(K193:K194)</f>
        <v>0</v>
      </c>
      <c r="L195" s="28">
        <f>SUM(L193:L194)</f>
        <v>473166374.22999996</v>
      </c>
      <c r="M195" s="29">
        <v>0</v>
      </c>
      <c r="N195" s="28">
        <f>SUM(N193:N194)</f>
        <v>0</v>
      </c>
    </row>
    <row r="196" spans="1:14" ht="20.399999999999999" x14ac:dyDescent="0.25">
      <c r="A196" s="10" t="s">
        <v>49</v>
      </c>
      <c r="B196" s="11" t="s">
        <v>50</v>
      </c>
      <c r="C196" s="12"/>
      <c r="D196" s="12">
        <f>SUM(D195)</f>
        <v>0</v>
      </c>
      <c r="E196" s="12"/>
      <c r="F196" s="12"/>
      <c r="G196" s="13"/>
      <c r="H196" s="12"/>
      <c r="I196" s="12"/>
      <c r="J196" s="12">
        <f>SUM(J195)</f>
        <v>0</v>
      </c>
      <c r="K196" s="12"/>
      <c r="L196" s="12"/>
      <c r="M196" s="12">
        <f>SUM(M195)</f>
        <v>0</v>
      </c>
      <c r="N196" s="12"/>
    </row>
    <row r="197" spans="1:14" ht="12.75" customHeight="1" x14ac:dyDescent="0.25">
      <c r="A197" s="78" t="s">
        <v>51</v>
      </c>
      <c r="B197" s="78"/>
      <c r="C197" s="28">
        <f>SUM(C196)</f>
        <v>0</v>
      </c>
      <c r="D197" s="28">
        <f>SUM(D196)</f>
        <v>0</v>
      </c>
      <c r="E197" s="28">
        <f>SUM(E196)</f>
        <v>0</v>
      </c>
      <c r="F197" s="28">
        <f>SUM(F196)</f>
        <v>0</v>
      </c>
      <c r="G197" s="29"/>
      <c r="H197" s="28">
        <f>SUM(H196)</f>
        <v>0</v>
      </c>
      <c r="I197" s="28">
        <f>SUM(I196)</f>
        <v>0</v>
      </c>
      <c r="J197" s="28">
        <f>SUM(J196)</f>
        <v>0</v>
      </c>
      <c r="K197" s="28">
        <f>SUM(K196)</f>
        <v>0</v>
      </c>
      <c r="L197" s="28">
        <f>SUM(L196)</f>
        <v>0</v>
      </c>
      <c r="M197" s="28">
        <f>SUM(M196)</f>
        <v>0</v>
      </c>
      <c r="N197" s="28">
        <f>SUM(N196)</f>
        <v>0</v>
      </c>
    </row>
    <row r="198" spans="1:14" x14ac:dyDescent="0.25">
      <c r="A198" s="10" t="s">
        <v>52</v>
      </c>
      <c r="B198" s="11" t="s">
        <v>53</v>
      </c>
      <c r="C198" s="12"/>
      <c r="D198" s="12">
        <f>SUM(D197)</f>
        <v>0</v>
      </c>
      <c r="E198" s="12"/>
      <c r="F198" s="12"/>
      <c r="G198" s="13"/>
      <c r="H198" s="12"/>
      <c r="I198" s="12"/>
      <c r="J198" s="12">
        <f>SUM(J197)</f>
        <v>0</v>
      </c>
      <c r="K198" s="12"/>
      <c r="L198" s="12"/>
      <c r="M198" s="12">
        <f>SUM(M197)</f>
        <v>0</v>
      </c>
      <c r="N198" s="12"/>
    </row>
    <row r="199" spans="1:14" x14ac:dyDescent="0.25">
      <c r="A199" s="10" t="s">
        <v>54</v>
      </c>
      <c r="B199" s="11" t="s">
        <v>55</v>
      </c>
      <c r="C199" s="12"/>
      <c r="D199" s="12">
        <f>SUM(D198)</f>
        <v>0</v>
      </c>
      <c r="E199" s="12"/>
      <c r="F199" s="12"/>
      <c r="G199" s="13"/>
      <c r="H199" s="12"/>
      <c r="I199" s="12"/>
      <c r="J199" s="12">
        <f>SUM(J198)</f>
        <v>0</v>
      </c>
      <c r="K199" s="12"/>
      <c r="L199" s="12"/>
      <c r="M199" s="12">
        <f>SUM(M198)</f>
        <v>0</v>
      </c>
      <c r="N199" s="12"/>
    </row>
    <row r="200" spans="1:14" ht="12.75" customHeight="1" x14ac:dyDescent="0.25">
      <c r="A200" s="78" t="s">
        <v>56</v>
      </c>
      <c r="B200" s="78"/>
      <c r="C200" s="28">
        <f>SUM(C198:C199)</f>
        <v>0</v>
      </c>
      <c r="D200" s="28">
        <f t="shared" ref="D200:N200" si="35">SUM(D198:D199)</f>
        <v>0</v>
      </c>
      <c r="E200" s="28">
        <f t="shared" si="35"/>
        <v>0</v>
      </c>
      <c r="F200" s="28">
        <f t="shared" si="35"/>
        <v>0</v>
      </c>
      <c r="G200" s="28">
        <f t="shared" si="35"/>
        <v>0</v>
      </c>
      <c r="H200" s="28">
        <f t="shared" si="35"/>
        <v>0</v>
      </c>
      <c r="I200" s="28">
        <f t="shared" si="35"/>
        <v>0</v>
      </c>
      <c r="J200" s="28">
        <f t="shared" si="35"/>
        <v>0</v>
      </c>
      <c r="K200" s="28">
        <f t="shared" si="35"/>
        <v>0</v>
      </c>
      <c r="L200" s="28">
        <f t="shared" si="35"/>
        <v>0</v>
      </c>
      <c r="M200" s="28">
        <f t="shared" si="35"/>
        <v>0</v>
      </c>
      <c r="N200" s="28">
        <f t="shared" si="35"/>
        <v>0</v>
      </c>
    </row>
    <row r="201" spans="1:14" ht="12.75" customHeight="1" x14ac:dyDescent="0.25">
      <c r="A201" s="73" t="s">
        <v>57</v>
      </c>
      <c r="B201" s="73"/>
      <c r="C201" s="7">
        <f t="shared" ref="C201:N201" si="36">C182+C187+C192+C195+C197+C200</f>
        <v>16362364.390000001</v>
      </c>
      <c r="D201" s="7">
        <f t="shared" si="36"/>
        <v>0</v>
      </c>
      <c r="E201" s="7">
        <f t="shared" si="36"/>
        <v>0</v>
      </c>
      <c r="F201" s="7">
        <f t="shared" si="36"/>
        <v>2354882.7799999998</v>
      </c>
      <c r="G201" s="7">
        <f t="shared" si="36"/>
        <v>0</v>
      </c>
      <c r="H201" s="7">
        <f t="shared" si="36"/>
        <v>0</v>
      </c>
      <c r="I201" s="7">
        <f t="shared" si="36"/>
        <v>331834856.60000002</v>
      </c>
      <c r="J201" s="7">
        <f t="shared" si="36"/>
        <v>0</v>
      </c>
      <c r="K201" s="7">
        <f t="shared" si="36"/>
        <v>0</v>
      </c>
      <c r="L201" s="7">
        <f t="shared" si="36"/>
        <v>494438775.34999996</v>
      </c>
      <c r="M201" s="7">
        <f t="shared" si="36"/>
        <v>0</v>
      </c>
      <c r="N201" s="7">
        <f t="shared" si="36"/>
        <v>0</v>
      </c>
    </row>
    <row r="210" spans="1:12" ht="12.75" customHeight="1" x14ac:dyDescent="0.25">
      <c r="A210" s="69" t="s">
        <v>0</v>
      </c>
      <c r="B210" s="69"/>
      <c r="C210" s="70">
        <v>60</v>
      </c>
      <c r="D210" s="70"/>
      <c r="E210" s="70"/>
      <c r="F210" s="71">
        <v>99</v>
      </c>
      <c r="G210" s="71"/>
      <c r="H210" s="71"/>
      <c r="I210" s="26" t="s">
        <v>79</v>
      </c>
      <c r="J210" s="68" t="s">
        <v>75</v>
      </c>
      <c r="K210" s="68"/>
      <c r="L210" s="68"/>
    </row>
    <row r="211" spans="1:12" ht="12.75" customHeight="1" x14ac:dyDescent="0.25">
      <c r="A211" s="69"/>
      <c r="B211" s="69"/>
      <c r="C211" s="68" t="s">
        <v>76</v>
      </c>
      <c r="D211" s="68"/>
      <c r="E211" s="68"/>
      <c r="F211" s="72" t="s">
        <v>77</v>
      </c>
      <c r="G211" s="72"/>
      <c r="H211" s="72"/>
      <c r="I211" s="27" t="s">
        <v>80</v>
      </c>
      <c r="J211" s="68"/>
      <c r="K211" s="68"/>
      <c r="L211" s="68"/>
    </row>
    <row r="212" spans="1:12" ht="12.75" customHeight="1" x14ac:dyDescent="0.25">
      <c r="A212" s="69"/>
      <c r="B212" s="69"/>
      <c r="C212" s="68" t="s">
        <v>5</v>
      </c>
      <c r="D212" s="68"/>
      <c r="E212" s="68" t="s">
        <v>6</v>
      </c>
      <c r="F212" s="76" t="s">
        <v>5</v>
      </c>
      <c r="G212" s="76"/>
      <c r="H212" s="77" t="s">
        <v>6</v>
      </c>
      <c r="I212" s="94" t="s">
        <v>5</v>
      </c>
      <c r="J212" s="68" t="s">
        <v>5</v>
      </c>
      <c r="K212" s="68"/>
      <c r="L212" s="68" t="s">
        <v>6</v>
      </c>
    </row>
    <row r="213" spans="1:12" ht="20.399999999999999" x14ac:dyDescent="0.25">
      <c r="A213" s="69"/>
      <c r="B213" s="69"/>
      <c r="C213" s="5"/>
      <c r="D213" s="6" t="s">
        <v>7</v>
      </c>
      <c r="E213" s="68"/>
      <c r="F213" s="7"/>
      <c r="G213" s="6" t="s">
        <v>7</v>
      </c>
      <c r="H213" s="77"/>
      <c r="I213" s="94"/>
      <c r="J213" s="5"/>
      <c r="K213" s="6" t="s">
        <v>7</v>
      </c>
      <c r="L213" s="68"/>
    </row>
    <row r="214" spans="1:12" ht="12.75" customHeight="1" x14ac:dyDescent="0.25">
      <c r="A214" s="73" t="s">
        <v>8</v>
      </c>
      <c r="B214" s="73"/>
      <c r="C214" s="5"/>
      <c r="D214" s="6"/>
      <c r="E214" s="9"/>
      <c r="F214" s="7"/>
      <c r="G214" s="6"/>
      <c r="H214" s="7"/>
      <c r="I214" s="20">
        <v>17351021.32</v>
      </c>
      <c r="J214" s="5"/>
      <c r="K214" s="6"/>
      <c r="L214" s="9"/>
    </row>
    <row r="215" spans="1:12" x14ac:dyDescent="0.25">
      <c r="A215" s="10" t="s">
        <v>9</v>
      </c>
      <c r="B215" s="11" t="s">
        <v>10</v>
      </c>
      <c r="C215" s="18"/>
      <c r="D215" s="13"/>
      <c r="E215" s="12"/>
      <c r="F215" s="18"/>
      <c r="G215" s="13"/>
      <c r="H215" s="12"/>
      <c r="I215" s="18"/>
      <c r="J215" s="18">
        <f>C215+F215+C174+F174+I174+L174+C133+F133+I133+L133+C91+F91+I91+L91+C51+F51+I51+L51+C11+F11+I11+L11</f>
        <v>166421768.39000005</v>
      </c>
      <c r="K215" s="18">
        <f t="shared" ref="K215:L215" si="37">D215+G215+D174+G174+J174+M174+D133+G133+J133+M133+D91+G91+J91+M91+D51+G51+J51+M51+D11+G11+J11+M11</f>
        <v>0</v>
      </c>
      <c r="L215" s="18">
        <f t="shared" si="37"/>
        <v>0</v>
      </c>
    </row>
    <row r="216" spans="1:12" x14ac:dyDescent="0.25">
      <c r="A216" s="10" t="s">
        <v>11</v>
      </c>
      <c r="B216" s="11" t="s">
        <v>12</v>
      </c>
      <c r="C216" s="18"/>
      <c r="D216" s="13"/>
      <c r="E216" s="12"/>
      <c r="F216" s="18"/>
      <c r="G216" s="13"/>
      <c r="H216" s="12"/>
      <c r="I216" s="18"/>
      <c r="J216" s="18">
        <f t="shared" ref="J216:J241" si="38">C216+F216+C175+F175+I175+L175+C134+F134+I134+L134+C92+F92+I92+L92+C52+F52+I52+L52+C12+F12+I12+L12</f>
        <v>13939490.560000001</v>
      </c>
      <c r="K216" s="13">
        <f t="shared" ref="K216:K241" si="39">D216+G216+D175+G175+J175+M175+D134+G134+J134+M134+D92+G92+J92+M92+D52+G52+J52+M52+D12+G12+J12+M12</f>
        <v>0</v>
      </c>
      <c r="L216" s="12">
        <f t="shared" ref="L216:L241" si="40">E216+H216+E175+H175+K175+N175+E134+H134+K134+N134+E92+H92+K92+N92+E52+H52+K52+N52+E12+H12+K12+N12</f>
        <v>0</v>
      </c>
    </row>
    <row r="217" spans="1:12" x14ac:dyDescent="0.25">
      <c r="A217" s="10" t="s">
        <v>13</v>
      </c>
      <c r="B217" s="11" t="s">
        <v>14</v>
      </c>
      <c r="C217" s="18"/>
      <c r="D217" s="13"/>
      <c r="E217" s="12"/>
      <c r="F217" s="18"/>
      <c r="G217" s="13"/>
      <c r="H217" s="12"/>
      <c r="I217" s="18"/>
      <c r="J217" s="18">
        <f t="shared" si="38"/>
        <v>858146339.53000009</v>
      </c>
      <c r="K217" s="13">
        <f t="shared" si="39"/>
        <v>0</v>
      </c>
      <c r="L217" s="12">
        <f t="shared" si="40"/>
        <v>0</v>
      </c>
    </row>
    <row r="218" spans="1:12" x14ac:dyDescent="0.25">
      <c r="A218" s="10" t="s">
        <v>15</v>
      </c>
      <c r="B218" s="11" t="s">
        <v>16</v>
      </c>
      <c r="C218" s="18"/>
      <c r="D218" s="13"/>
      <c r="E218" s="12"/>
      <c r="F218" s="18"/>
      <c r="G218" s="13"/>
      <c r="H218" s="12"/>
      <c r="I218" s="18"/>
      <c r="J218" s="18">
        <f t="shared" si="38"/>
        <v>8893934607.8200016</v>
      </c>
      <c r="K218" s="13">
        <f t="shared" si="39"/>
        <v>0</v>
      </c>
      <c r="L218" s="12">
        <f t="shared" si="40"/>
        <v>0</v>
      </c>
    </row>
    <row r="219" spans="1:12" x14ac:dyDescent="0.25">
      <c r="A219" s="10" t="s">
        <v>17</v>
      </c>
      <c r="B219" s="11" t="s">
        <v>18</v>
      </c>
      <c r="C219" s="18"/>
      <c r="D219" s="13"/>
      <c r="E219" s="12"/>
      <c r="F219" s="18"/>
      <c r="G219" s="13"/>
      <c r="H219" s="12"/>
      <c r="I219" s="18"/>
      <c r="J219" s="18">
        <f t="shared" si="38"/>
        <v>36410089.939999998</v>
      </c>
      <c r="K219" s="13">
        <f t="shared" si="39"/>
        <v>0</v>
      </c>
      <c r="L219" s="12">
        <f t="shared" si="40"/>
        <v>0</v>
      </c>
    </row>
    <row r="220" spans="1:12" x14ac:dyDescent="0.25">
      <c r="A220" s="10" t="s">
        <v>19</v>
      </c>
      <c r="B220" s="11" t="s">
        <v>20</v>
      </c>
      <c r="C220" s="18"/>
      <c r="D220" s="13"/>
      <c r="E220" s="12"/>
      <c r="F220" s="18"/>
      <c r="G220" s="13"/>
      <c r="H220" s="12"/>
      <c r="I220" s="18"/>
      <c r="J220" s="18">
        <f t="shared" si="38"/>
        <v>10000</v>
      </c>
      <c r="K220" s="13">
        <f t="shared" si="39"/>
        <v>0</v>
      </c>
      <c r="L220" s="12">
        <f t="shared" si="40"/>
        <v>0</v>
      </c>
    </row>
    <row r="221" spans="1:12" ht="20.399999999999999" x14ac:dyDescent="0.25">
      <c r="A221" s="10" t="s">
        <v>21</v>
      </c>
      <c r="B221" s="11" t="s">
        <v>22</v>
      </c>
      <c r="C221" s="18"/>
      <c r="D221" s="13"/>
      <c r="E221" s="12"/>
      <c r="F221" s="18"/>
      <c r="G221" s="13"/>
      <c r="H221" s="12"/>
      <c r="I221" s="18"/>
      <c r="J221" s="18">
        <f t="shared" si="38"/>
        <v>40317989.299999997</v>
      </c>
      <c r="K221" s="13">
        <f t="shared" si="39"/>
        <v>0</v>
      </c>
      <c r="L221" s="12">
        <f t="shared" si="40"/>
        <v>0</v>
      </c>
    </row>
    <row r="222" spans="1:12" x14ac:dyDescent="0.25">
      <c r="A222" s="10" t="s">
        <v>23</v>
      </c>
      <c r="B222" s="11" t="s">
        <v>24</v>
      </c>
      <c r="C222" s="18"/>
      <c r="D222" s="13"/>
      <c r="E222" s="12"/>
      <c r="F222" s="18"/>
      <c r="G222" s="13"/>
      <c r="H222" s="12"/>
      <c r="I222" s="18"/>
      <c r="J222" s="18">
        <f t="shared" si="38"/>
        <v>263864330.41999999</v>
      </c>
      <c r="K222" s="13">
        <f t="shared" si="39"/>
        <v>0</v>
      </c>
      <c r="L222" s="12">
        <f t="shared" si="40"/>
        <v>0</v>
      </c>
    </row>
    <row r="223" spans="1:12" s="44" customFormat="1" ht="12.75" customHeight="1" x14ac:dyDescent="0.25">
      <c r="A223" s="74" t="s">
        <v>25</v>
      </c>
      <c r="B223" s="74"/>
      <c r="C223" s="41"/>
      <c r="D223" s="29"/>
      <c r="E223" s="28"/>
      <c r="F223" s="41"/>
      <c r="G223" s="29"/>
      <c r="H223" s="28"/>
      <c r="I223" s="41"/>
      <c r="J223" s="41">
        <f t="shared" si="38"/>
        <v>10273044615.960001</v>
      </c>
      <c r="K223" s="29">
        <f t="shared" si="39"/>
        <v>0</v>
      </c>
      <c r="L223" s="28">
        <f t="shared" si="40"/>
        <v>0</v>
      </c>
    </row>
    <row r="224" spans="1:12" ht="20.399999999999999" x14ac:dyDescent="0.25">
      <c r="A224" s="10" t="s">
        <v>26</v>
      </c>
      <c r="B224" s="11" t="s">
        <v>27</v>
      </c>
      <c r="C224" s="18"/>
      <c r="D224" s="13"/>
      <c r="E224" s="12"/>
      <c r="F224" s="18"/>
      <c r="G224" s="13"/>
      <c r="H224" s="12"/>
      <c r="I224" s="18"/>
      <c r="J224" s="18">
        <f t="shared" si="38"/>
        <v>34919225.789999999</v>
      </c>
      <c r="K224" s="13">
        <f t="shared" si="39"/>
        <v>0</v>
      </c>
      <c r="L224" s="12">
        <f t="shared" si="40"/>
        <v>0</v>
      </c>
    </row>
    <row r="225" spans="1:12" x14ac:dyDescent="0.25">
      <c r="A225" s="10" t="s">
        <v>28</v>
      </c>
      <c r="B225" s="11" t="s">
        <v>29</v>
      </c>
      <c r="C225" s="18"/>
      <c r="D225" s="13"/>
      <c r="E225" s="12"/>
      <c r="F225" s="18"/>
      <c r="G225" s="13"/>
      <c r="H225" s="12"/>
      <c r="I225" s="18"/>
      <c r="J225" s="18">
        <f t="shared" si="38"/>
        <v>265730075.14999998</v>
      </c>
      <c r="K225" s="13">
        <f t="shared" si="39"/>
        <v>0</v>
      </c>
      <c r="L225" s="12">
        <f t="shared" si="40"/>
        <v>0</v>
      </c>
    </row>
    <row r="226" spans="1:12" x14ac:dyDescent="0.25">
      <c r="A226" s="10" t="s">
        <v>30</v>
      </c>
      <c r="B226" s="11" t="s">
        <v>31</v>
      </c>
      <c r="C226" s="18"/>
      <c r="D226" s="13"/>
      <c r="E226" s="12"/>
      <c r="F226" s="18"/>
      <c r="G226" s="13"/>
      <c r="H226" s="12"/>
      <c r="I226" s="18"/>
      <c r="J226" s="18">
        <f t="shared" si="38"/>
        <v>5447635.6400000006</v>
      </c>
      <c r="K226" s="13">
        <f t="shared" si="39"/>
        <v>0</v>
      </c>
      <c r="L226" s="12">
        <f t="shared" si="40"/>
        <v>0</v>
      </c>
    </row>
    <row r="227" spans="1:12" x14ac:dyDescent="0.25">
      <c r="A227" s="10" t="s">
        <v>32</v>
      </c>
      <c r="B227" s="11" t="s">
        <v>33</v>
      </c>
      <c r="C227" s="18"/>
      <c r="D227" s="13"/>
      <c r="E227" s="12"/>
      <c r="F227" s="18"/>
      <c r="G227" s="13"/>
      <c r="H227" s="12"/>
      <c r="I227" s="18"/>
      <c r="J227" s="18">
        <f t="shared" si="38"/>
        <v>72176258.680000007</v>
      </c>
      <c r="K227" s="13">
        <f t="shared" si="39"/>
        <v>0</v>
      </c>
      <c r="L227" s="12">
        <f t="shared" si="40"/>
        <v>0</v>
      </c>
    </row>
    <row r="228" spans="1:12" s="44" customFormat="1" ht="12.75" customHeight="1" x14ac:dyDescent="0.25">
      <c r="A228" s="74" t="s">
        <v>34</v>
      </c>
      <c r="B228" s="74"/>
      <c r="C228" s="41"/>
      <c r="D228" s="29"/>
      <c r="E228" s="28"/>
      <c r="F228" s="41"/>
      <c r="G228" s="29"/>
      <c r="H228" s="28"/>
      <c r="I228" s="41"/>
      <c r="J228" s="41">
        <f t="shared" si="38"/>
        <v>378273195.25999999</v>
      </c>
      <c r="K228" s="29">
        <f t="shared" si="39"/>
        <v>0</v>
      </c>
      <c r="L228" s="28">
        <f t="shared" si="40"/>
        <v>0</v>
      </c>
    </row>
    <row r="229" spans="1:12" x14ac:dyDescent="0.25">
      <c r="A229" s="10" t="s">
        <v>35</v>
      </c>
      <c r="B229" s="11" t="s">
        <v>36</v>
      </c>
      <c r="C229" s="18"/>
      <c r="D229" s="13"/>
      <c r="E229" s="12"/>
      <c r="F229" s="18"/>
      <c r="G229" s="13"/>
      <c r="H229" s="12"/>
      <c r="I229" s="18"/>
      <c r="J229" s="18">
        <f t="shared" si="38"/>
        <v>100000</v>
      </c>
      <c r="K229" s="13">
        <f t="shared" si="39"/>
        <v>0</v>
      </c>
      <c r="L229" s="12">
        <f t="shared" si="40"/>
        <v>0</v>
      </c>
    </row>
    <row r="230" spans="1:12" x14ac:dyDescent="0.25">
      <c r="A230" s="10" t="s">
        <v>37</v>
      </c>
      <c r="B230" s="11" t="s">
        <v>38</v>
      </c>
      <c r="C230" s="18"/>
      <c r="D230" s="13"/>
      <c r="E230" s="12"/>
      <c r="F230" s="18"/>
      <c r="G230" s="13"/>
      <c r="H230" s="12"/>
      <c r="I230" s="18"/>
      <c r="J230" s="18">
        <f t="shared" si="38"/>
        <v>3200000</v>
      </c>
      <c r="K230" s="13">
        <f t="shared" si="39"/>
        <v>0</v>
      </c>
      <c r="L230" s="12">
        <f t="shared" si="40"/>
        <v>0</v>
      </c>
    </row>
    <row r="231" spans="1:12" ht="20.399999999999999" x14ac:dyDescent="0.25">
      <c r="A231" s="10" t="s">
        <v>39</v>
      </c>
      <c r="B231" s="11" t="s">
        <v>40</v>
      </c>
      <c r="C231" s="18"/>
      <c r="D231" s="13"/>
      <c r="E231" s="12"/>
      <c r="F231" s="18"/>
      <c r="G231" s="13"/>
      <c r="H231" s="12"/>
      <c r="I231" s="18"/>
      <c r="J231" s="18">
        <f t="shared" si="38"/>
        <v>300900.75</v>
      </c>
      <c r="K231" s="13">
        <f t="shared" si="39"/>
        <v>0</v>
      </c>
      <c r="L231" s="12">
        <f t="shared" si="40"/>
        <v>0</v>
      </c>
    </row>
    <row r="232" spans="1:12" ht="20.399999999999999" x14ac:dyDescent="0.25">
      <c r="A232" s="10" t="s">
        <v>41</v>
      </c>
      <c r="B232" s="11" t="s">
        <v>42</v>
      </c>
      <c r="C232" s="18"/>
      <c r="D232" s="13"/>
      <c r="E232" s="12"/>
      <c r="F232" s="18"/>
      <c r="G232" s="13"/>
      <c r="H232" s="12"/>
      <c r="I232" s="18"/>
      <c r="J232" s="18">
        <f t="shared" si="38"/>
        <v>800000000</v>
      </c>
      <c r="K232" s="13">
        <f t="shared" si="39"/>
        <v>0</v>
      </c>
      <c r="L232" s="12">
        <f t="shared" si="40"/>
        <v>0</v>
      </c>
    </row>
    <row r="233" spans="1:12" s="44" customFormat="1" ht="12.75" customHeight="1" x14ac:dyDescent="0.25">
      <c r="A233" s="75" t="s">
        <v>43</v>
      </c>
      <c r="B233" s="75"/>
      <c r="C233" s="41"/>
      <c r="D233" s="29"/>
      <c r="E233" s="28"/>
      <c r="F233" s="41"/>
      <c r="G233" s="29"/>
      <c r="H233" s="28"/>
      <c r="I233" s="41"/>
      <c r="J233" s="41">
        <f t="shared" si="38"/>
        <v>803600900.75</v>
      </c>
      <c r="K233" s="29">
        <f t="shared" si="39"/>
        <v>0</v>
      </c>
      <c r="L233" s="28">
        <f t="shared" si="40"/>
        <v>0</v>
      </c>
    </row>
    <row r="234" spans="1:12" ht="20.399999999999999" x14ac:dyDescent="0.25">
      <c r="A234" s="10" t="s">
        <v>44</v>
      </c>
      <c r="B234" s="11" t="s">
        <v>45</v>
      </c>
      <c r="C234" s="18"/>
      <c r="D234" s="13"/>
      <c r="E234" s="12"/>
      <c r="F234" s="18"/>
      <c r="G234" s="13"/>
      <c r="H234" s="12"/>
      <c r="I234" s="18"/>
      <c r="J234" s="18">
        <f t="shared" si="38"/>
        <v>61516649.379999995</v>
      </c>
      <c r="K234" s="13">
        <f t="shared" si="39"/>
        <v>0</v>
      </c>
      <c r="L234" s="12">
        <f t="shared" si="40"/>
        <v>0</v>
      </c>
    </row>
    <row r="235" spans="1:12" x14ac:dyDescent="0.25">
      <c r="A235" s="10" t="s">
        <v>46</v>
      </c>
      <c r="B235" s="11" t="s">
        <v>47</v>
      </c>
      <c r="C235" s="18"/>
      <c r="D235" s="13"/>
      <c r="E235" s="12"/>
      <c r="F235" s="18"/>
      <c r="G235" s="13"/>
      <c r="H235" s="12"/>
      <c r="I235" s="18"/>
      <c r="J235" s="18">
        <f t="shared" si="38"/>
        <v>446840617.14999998</v>
      </c>
      <c r="K235" s="13">
        <f t="shared" si="39"/>
        <v>0</v>
      </c>
      <c r="L235" s="12">
        <f t="shared" si="40"/>
        <v>0</v>
      </c>
    </row>
    <row r="236" spans="1:12" s="44" customFormat="1" ht="12.75" customHeight="1" x14ac:dyDescent="0.25">
      <c r="A236" s="74" t="s">
        <v>48</v>
      </c>
      <c r="B236" s="74"/>
      <c r="C236" s="41"/>
      <c r="D236" s="29"/>
      <c r="E236" s="28"/>
      <c r="F236" s="41"/>
      <c r="G236" s="29"/>
      <c r="H236" s="28"/>
      <c r="I236" s="41"/>
      <c r="J236" s="41">
        <f t="shared" si="38"/>
        <v>508357266.52999997</v>
      </c>
      <c r="K236" s="29">
        <f t="shared" si="39"/>
        <v>0</v>
      </c>
      <c r="L236" s="28">
        <f t="shared" si="40"/>
        <v>0</v>
      </c>
    </row>
    <row r="237" spans="1:12" ht="20.399999999999999" x14ac:dyDescent="0.25">
      <c r="A237" s="10" t="s">
        <v>49</v>
      </c>
      <c r="B237" s="11" t="s">
        <v>50</v>
      </c>
      <c r="C237" s="18"/>
      <c r="D237" s="13"/>
      <c r="E237" s="12"/>
      <c r="F237" s="18"/>
      <c r="G237" s="13"/>
      <c r="H237" s="12"/>
      <c r="I237" s="18"/>
      <c r="J237" s="18">
        <f t="shared" si="38"/>
        <v>0</v>
      </c>
      <c r="K237" s="13">
        <f t="shared" si="39"/>
        <v>0</v>
      </c>
      <c r="L237" s="12">
        <f t="shared" si="40"/>
        <v>0</v>
      </c>
    </row>
    <row r="238" spans="1:12" s="44" customFormat="1" ht="12.75" customHeight="1" x14ac:dyDescent="0.25">
      <c r="A238" s="74" t="s">
        <v>51</v>
      </c>
      <c r="B238" s="74"/>
      <c r="C238" s="41"/>
      <c r="D238" s="29"/>
      <c r="E238" s="28"/>
      <c r="F238" s="41"/>
      <c r="G238" s="29"/>
      <c r="H238" s="28"/>
      <c r="I238" s="41"/>
      <c r="J238" s="41">
        <f t="shared" si="38"/>
        <v>0</v>
      </c>
      <c r="K238" s="29">
        <f t="shared" si="39"/>
        <v>0</v>
      </c>
      <c r="L238" s="28">
        <f t="shared" si="40"/>
        <v>0</v>
      </c>
    </row>
    <row r="239" spans="1:12" x14ac:dyDescent="0.25">
      <c r="A239" s="10" t="s">
        <v>52</v>
      </c>
      <c r="B239" s="11" t="s">
        <v>53</v>
      </c>
      <c r="C239" s="18"/>
      <c r="D239" s="13"/>
      <c r="E239" s="12"/>
      <c r="F239" s="18">
        <v>1713040000</v>
      </c>
      <c r="G239" s="13"/>
      <c r="H239" s="12"/>
      <c r="I239" s="18"/>
      <c r="J239" s="18">
        <f t="shared" si="38"/>
        <v>1713040000</v>
      </c>
      <c r="K239" s="13">
        <f t="shared" si="39"/>
        <v>0</v>
      </c>
      <c r="L239" s="12">
        <f t="shared" si="40"/>
        <v>0</v>
      </c>
    </row>
    <row r="240" spans="1:12" x14ac:dyDescent="0.25">
      <c r="A240" s="10" t="s">
        <v>54</v>
      </c>
      <c r="B240" s="11" t="s">
        <v>55</v>
      </c>
      <c r="C240" s="18"/>
      <c r="D240" s="13"/>
      <c r="E240" s="12"/>
      <c r="F240" s="18">
        <v>35315000</v>
      </c>
      <c r="G240" s="13"/>
      <c r="H240" s="12"/>
      <c r="I240" s="18"/>
      <c r="J240" s="18">
        <f t="shared" si="38"/>
        <v>35315000</v>
      </c>
      <c r="K240" s="13">
        <f t="shared" si="39"/>
        <v>0</v>
      </c>
      <c r="L240" s="12">
        <f t="shared" si="40"/>
        <v>0</v>
      </c>
    </row>
    <row r="241" spans="1:12" s="44" customFormat="1" ht="12.75" customHeight="1" x14ac:dyDescent="0.25">
      <c r="A241" s="74" t="s">
        <v>56</v>
      </c>
      <c r="B241" s="74"/>
      <c r="C241" s="41"/>
      <c r="D241" s="29"/>
      <c r="E241" s="28"/>
      <c r="F241" s="41">
        <f>SUM(F239:F240)</f>
        <v>1748355000</v>
      </c>
      <c r="G241" s="29">
        <f t="shared" ref="G241:H241" si="41">SUM(G239:G240)</f>
        <v>0</v>
      </c>
      <c r="H241" s="28">
        <f t="shared" si="41"/>
        <v>0</v>
      </c>
      <c r="I241" s="41"/>
      <c r="J241" s="41">
        <f t="shared" si="38"/>
        <v>1748355000</v>
      </c>
      <c r="K241" s="29">
        <f t="shared" si="39"/>
        <v>0</v>
      </c>
      <c r="L241" s="28">
        <f t="shared" si="40"/>
        <v>0</v>
      </c>
    </row>
    <row r="242" spans="1:12" ht="12.75" customHeight="1" x14ac:dyDescent="0.25">
      <c r="A242" s="73" t="s">
        <v>57</v>
      </c>
      <c r="B242" s="73"/>
      <c r="C242" s="7">
        <f t="shared" ref="C242:H242" si="42">C223+C228+C233+C236+C238+C241</f>
        <v>0</v>
      </c>
      <c r="D242" s="7">
        <f t="shared" si="42"/>
        <v>0</v>
      </c>
      <c r="E242" s="7">
        <f t="shared" si="42"/>
        <v>0</v>
      </c>
      <c r="F242" s="7">
        <f t="shared" si="42"/>
        <v>1748355000</v>
      </c>
      <c r="G242" s="7">
        <f t="shared" si="42"/>
        <v>0</v>
      </c>
      <c r="H242" s="7">
        <f t="shared" si="42"/>
        <v>0</v>
      </c>
      <c r="I242" s="5">
        <f>I214</f>
        <v>17351021.32</v>
      </c>
      <c r="J242" s="53">
        <f>C38+F38+I38+L38+C78+F78+I78+L78+C118+F118+I118+ L118+C160+F160+I160+L160+C201+F201+I201+L201+C242+F242+I242</f>
        <v>13728981999.82</v>
      </c>
      <c r="K242" s="53">
        <f>D38+G38+J38+M38+D78+G78+J78+M78+D118+G118+J118+ M118+D160+G160+J160+M160+D201+G201+J201+M201+D242+G242</f>
        <v>0</v>
      </c>
      <c r="L242" s="53">
        <f>E38+H38+K38+N38+E78+H78+K78+N78+E118+H118+K118+ N118+E160+H160+K160+N160+E201+H201+K201+N201+E242+H242+K242</f>
        <v>0</v>
      </c>
    </row>
  </sheetData>
  <sheetProtection selectLockedCells="1" selectUnlockedCells="1"/>
  <mergeCells count="146">
    <mergeCell ref="A241:B241"/>
    <mergeCell ref="A242:B242"/>
    <mergeCell ref="A214:B214"/>
    <mergeCell ref="A223:B223"/>
    <mergeCell ref="A228:B228"/>
    <mergeCell ref="A233:B233"/>
    <mergeCell ref="A236:B236"/>
    <mergeCell ref="A238:B238"/>
    <mergeCell ref="A197:B197"/>
    <mergeCell ref="A200:B200"/>
    <mergeCell ref="A201:B201"/>
    <mergeCell ref="A210:B213"/>
    <mergeCell ref="C210:E210"/>
    <mergeCell ref="F210:H210"/>
    <mergeCell ref="J210:L211"/>
    <mergeCell ref="C211:E211"/>
    <mergeCell ref="F211:H211"/>
    <mergeCell ref="C212:D212"/>
    <mergeCell ref="E212:E213"/>
    <mergeCell ref="F212:G212"/>
    <mergeCell ref="H212:H213"/>
    <mergeCell ref="I212:I213"/>
    <mergeCell ref="J212:K212"/>
    <mergeCell ref="L212:L213"/>
    <mergeCell ref="A173:B173"/>
    <mergeCell ref="A182:B182"/>
    <mergeCell ref="A187:B187"/>
    <mergeCell ref="A192:B192"/>
    <mergeCell ref="A195:B195"/>
    <mergeCell ref="E171:E172"/>
    <mergeCell ref="F171:G171"/>
    <mergeCell ref="H171:H172"/>
    <mergeCell ref="I171:J171"/>
    <mergeCell ref="A132:B132"/>
    <mergeCell ref="A141:B141"/>
    <mergeCell ref="L170:N170"/>
    <mergeCell ref="C171:D171"/>
    <mergeCell ref="A146:B146"/>
    <mergeCell ref="A151:B151"/>
    <mergeCell ref="A154:B154"/>
    <mergeCell ref="A156:B156"/>
    <mergeCell ref="A159:B159"/>
    <mergeCell ref="A160:B160"/>
    <mergeCell ref="K171:K172"/>
    <mergeCell ref="L171:M171"/>
    <mergeCell ref="A169:B172"/>
    <mergeCell ref="C169:E169"/>
    <mergeCell ref="F169:H169"/>
    <mergeCell ref="I169:K169"/>
    <mergeCell ref="L169:N169"/>
    <mergeCell ref="C170:E170"/>
    <mergeCell ref="F170:H170"/>
    <mergeCell ref="I170:K170"/>
    <mergeCell ref="N171:N172"/>
    <mergeCell ref="I128:K128"/>
    <mergeCell ref="L128:N128"/>
    <mergeCell ref="C129:E129"/>
    <mergeCell ref="F129:H129"/>
    <mergeCell ref="I129:K129"/>
    <mergeCell ref="L129:N129"/>
    <mergeCell ref="I130:J130"/>
    <mergeCell ref="K130:K131"/>
    <mergeCell ref="L130:M130"/>
    <mergeCell ref="N130:N131"/>
    <mergeCell ref="A114:B114"/>
    <mergeCell ref="A117:B117"/>
    <mergeCell ref="A118:B118"/>
    <mergeCell ref="A128:B131"/>
    <mergeCell ref="C128:E128"/>
    <mergeCell ref="F128:H128"/>
    <mergeCell ref="C130:D130"/>
    <mergeCell ref="E130:E131"/>
    <mergeCell ref="F130:G130"/>
    <mergeCell ref="H130:H131"/>
    <mergeCell ref="A90:B90"/>
    <mergeCell ref="A99:B99"/>
    <mergeCell ref="A104:B104"/>
    <mergeCell ref="A109:B109"/>
    <mergeCell ref="A112:B112"/>
    <mergeCell ref="E88:E89"/>
    <mergeCell ref="F88:G88"/>
    <mergeCell ref="H88:H89"/>
    <mergeCell ref="I88:J88"/>
    <mergeCell ref="A50:B50"/>
    <mergeCell ref="A59:B59"/>
    <mergeCell ref="L87:N87"/>
    <mergeCell ref="C88:D88"/>
    <mergeCell ref="A64:B64"/>
    <mergeCell ref="A69:B69"/>
    <mergeCell ref="A72:B72"/>
    <mergeCell ref="A74:B74"/>
    <mergeCell ref="A77:B77"/>
    <mergeCell ref="A78:B78"/>
    <mergeCell ref="K88:K89"/>
    <mergeCell ref="L88:M88"/>
    <mergeCell ref="A86:B89"/>
    <mergeCell ref="C86:E86"/>
    <mergeCell ref="F86:H86"/>
    <mergeCell ref="I86:K86"/>
    <mergeCell ref="L86:N86"/>
    <mergeCell ref="C87:E87"/>
    <mergeCell ref="F87:H87"/>
    <mergeCell ref="I87:K87"/>
    <mergeCell ref="N88:N89"/>
    <mergeCell ref="I46:K46"/>
    <mergeCell ref="L46:N46"/>
    <mergeCell ref="C47:E47"/>
    <mergeCell ref="F47:H47"/>
    <mergeCell ref="I47:K47"/>
    <mergeCell ref="L47:N47"/>
    <mergeCell ref="I48:J48"/>
    <mergeCell ref="K48:K49"/>
    <mergeCell ref="L48:M48"/>
    <mergeCell ref="N48:N49"/>
    <mergeCell ref="A34:B34"/>
    <mergeCell ref="A37:B37"/>
    <mergeCell ref="A38:B38"/>
    <mergeCell ref="A46:B49"/>
    <mergeCell ref="C46:E46"/>
    <mergeCell ref="F46:H46"/>
    <mergeCell ref="C48:D48"/>
    <mergeCell ref="E48:E49"/>
    <mergeCell ref="F48:G48"/>
    <mergeCell ref="H48:H49"/>
    <mergeCell ref="A10:B10"/>
    <mergeCell ref="A19:B19"/>
    <mergeCell ref="A24:B24"/>
    <mergeCell ref="A29:B29"/>
    <mergeCell ref="A32:B32"/>
    <mergeCell ref="E8:E9"/>
    <mergeCell ref="F8:G8"/>
    <mergeCell ref="H8:H9"/>
    <mergeCell ref="I8:J8"/>
    <mergeCell ref="L7:N7"/>
    <mergeCell ref="C8:D8"/>
    <mergeCell ref="K8:K9"/>
    <mergeCell ref="L8:M8"/>
    <mergeCell ref="A6:B9"/>
    <mergeCell ref="C6:E6"/>
    <mergeCell ref="F6:H6"/>
    <mergeCell ref="I6:K6"/>
    <mergeCell ref="L6:N6"/>
    <mergeCell ref="C7:E7"/>
    <mergeCell ref="F7:H7"/>
    <mergeCell ref="I7:K7"/>
    <mergeCell ref="N8:N9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2024</vt:lpstr>
      <vt:lpstr>2025</vt:lpstr>
      <vt:lpstr>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Pinto</dc:creator>
  <cp:lastModifiedBy>Antonio Amendolagine (EKA)</cp:lastModifiedBy>
  <dcterms:created xsi:type="dcterms:W3CDTF">2022-12-27T14:26:05Z</dcterms:created>
  <dcterms:modified xsi:type="dcterms:W3CDTF">2024-01-23T14:32:17Z</dcterms:modified>
</cp:coreProperties>
</file>