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pinto\Documents\Clienti\Regione Puglia\Progetto SAP RP\Bilanci Regione Puglia\Bilanci di Previsione\Bilancio di Previsione 2023-2025\Variazione post commissione\Trasparenza\"/>
    </mc:Choice>
  </mc:AlternateContent>
  <xr:revisionPtr revIDLastSave="0" documentId="13_ncr:1_{027406EF-4814-432F-A878-220C64838A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5" r:id="rId1"/>
    <sheet name="2024" sheetId="6" r:id="rId2"/>
    <sheet name="2025" sheetId="7" r:id="rId3"/>
  </sheets>
  <definedNames>
    <definedName name="_xlnm._FilterDatabase" localSheetId="0" hidden="1">'2023'!$A$11:$BT$38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38" i="7" l="1"/>
  <c r="BK38" i="7"/>
  <c r="BH38" i="7"/>
  <c r="BE38" i="7"/>
  <c r="BB38" i="7"/>
  <c r="AY38" i="7"/>
  <c r="AV38" i="7"/>
  <c r="AS38" i="7"/>
  <c r="AP38" i="7"/>
  <c r="AM38" i="7"/>
  <c r="AJ38" i="7"/>
  <c r="AG38" i="7"/>
  <c r="AD38" i="7"/>
  <c r="AA38" i="7"/>
  <c r="X38" i="7"/>
  <c r="U38" i="7"/>
  <c r="R38" i="7"/>
  <c r="O38" i="7"/>
  <c r="L38" i="7"/>
  <c r="I38" i="7"/>
  <c r="F38" i="7"/>
  <c r="C38" i="7"/>
  <c r="BO38" i="6"/>
  <c r="BN38" i="6"/>
  <c r="BL38" i="6"/>
  <c r="BK38" i="6"/>
  <c r="BI38" i="6"/>
  <c r="BH38" i="6"/>
  <c r="BF38" i="6"/>
  <c r="BE38" i="6"/>
  <c r="BC38" i="6"/>
  <c r="BB38" i="6"/>
  <c r="AZ38" i="6"/>
  <c r="AY38" i="6"/>
  <c r="AW38" i="6"/>
  <c r="AV38" i="6"/>
  <c r="AT38" i="6"/>
  <c r="AS38" i="6"/>
  <c r="AQ38" i="6"/>
  <c r="AP38" i="6"/>
  <c r="AN38" i="6"/>
  <c r="AM38" i="6"/>
  <c r="AK38" i="6"/>
  <c r="AJ38" i="6"/>
  <c r="AH38" i="6"/>
  <c r="AG38" i="6"/>
  <c r="AE38" i="6"/>
  <c r="AD38" i="6"/>
  <c r="AB38" i="6"/>
  <c r="AA38" i="6"/>
  <c r="Y38" i="6"/>
  <c r="X38" i="6"/>
  <c r="V38" i="6"/>
  <c r="U38" i="6"/>
  <c r="S38" i="6"/>
  <c r="R38" i="6"/>
  <c r="P38" i="6"/>
  <c r="O38" i="6"/>
  <c r="M38" i="6"/>
  <c r="BS38" i="6" s="1"/>
  <c r="L38" i="6"/>
  <c r="J38" i="6"/>
  <c r="I38" i="6"/>
  <c r="G38" i="6"/>
  <c r="F38" i="6"/>
  <c r="BR38" i="6" s="1"/>
  <c r="D38" i="6"/>
  <c r="C38" i="6"/>
  <c r="BS37" i="6"/>
  <c r="BR37" i="6"/>
  <c r="BQ37" i="6"/>
  <c r="BO37" i="6"/>
  <c r="BN37" i="6"/>
  <c r="BL37" i="6"/>
  <c r="BK37" i="6"/>
  <c r="BI37" i="6"/>
  <c r="BH37" i="6"/>
  <c r="BF37" i="6"/>
  <c r="BE37" i="6"/>
  <c r="BC37" i="6"/>
  <c r="BB37" i="6"/>
  <c r="AZ37" i="6"/>
  <c r="AY37" i="6"/>
  <c r="AW37" i="6"/>
  <c r="AV37" i="6"/>
  <c r="AT37" i="6"/>
  <c r="AS37" i="6"/>
  <c r="AQ37" i="6"/>
  <c r="AP37" i="6"/>
  <c r="AN37" i="6"/>
  <c r="AM37" i="6"/>
  <c r="AK37" i="6"/>
  <c r="AJ37" i="6"/>
  <c r="AH37" i="6"/>
  <c r="AG37" i="6"/>
  <c r="AE37" i="6"/>
  <c r="AD37" i="6"/>
  <c r="AB37" i="6"/>
  <c r="AA37" i="6"/>
  <c r="Y37" i="6"/>
  <c r="X37" i="6"/>
  <c r="V37" i="6"/>
  <c r="U37" i="6"/>
  <c r="S37" i="6"/>
  <c r="R37" i="6"/>
  <c r="P37" i="6"/>
  <c r="O37" i="6"/>
  <c r="M37" i="6"/>
  <c r="L37" i="6"/>
  <c r="J37" i="6"/>
  <c r="I37" i="6"/>
  <c r="G37" i="6"/>
  <c r="F37" i="6"/>
  <c r="D37" i="6"/>
  <c r="BS34" i="6"/>
  <c r="BR34" i="6"/>
  <c r="BQ34" i="6"/>
  <c r="BO34" i="6"/>
  <c r="BN34" i="6"/>
  <c r="BL34" i="6"/>
  <c r="BK34" i="6"/>
  <c r="BI34" i="6"/>
  <c r="BH34" i="6"/>
  <c r="BF34" i="6"/>
  <c r="BE34" i="6"/>
  <c r="BC34" i="6"/>
  <c r="BB34" i="6"/>
  <c r="AZ34" i="6"/>
  <c r="AY34" i="6"/>
  <c r="AW34" i="6"/>
  <c r="AV34" i="6"/>
  <c r="AT34" i="6"/>
  <c r="AS34" i="6"/>
  <c r="AQ34" i="6"/>
  <c r="AP34" i="6"/>
  <c r="AN34" i="6"/>
  <c r="AM34" i="6"/>
  <c r="AK34" i="6"/>
  <c r="AJ34" i="6"/>
  <c r="AH34" i="6"/>
  <c r="AG34" i="6"/>
  <c r="AE34" i="6"/>
  <c r="AD34" i="6"/>
  <c r="AB34" i="6"/>
  <c r="AA34" i="6"/>
  <c r="Y34" i="6"/>
  <c r="X34" i="6"/>
  <c r="V34" i="6"/>
  <c r="U34" i="6"/>
  <c r="S34" i="6"/>
  <c r="R34" i="6"/>
  <c r="P34" i="6"/>
  <c r="O34" i="6"/>
  <c r="M34" i="6"/>
  <c r="L34" i="6"/>
  <c r="J34" i="6"/>
  <c r="I34" i="6"/>
  <c r="G34" i="6"/>
  <c r="F34" i="6"/>
  <c r="D34" i="6"/>
  <c r="BS32" i="6"/>
  <c r="BR32" i="6"/>
  <c r="BQ32" i="6"/>
  <c r="BO32" i="6"/>
  <c r="BN32" i="6"/>
  <c r="BL32" i="6"/>
  <c r="BK32" i="6"/>
  <c r="BI32" i="6"/>
  <c r="BH32" i="6"/>
  <c r="BF32" i="6"/>
  <c r="BE32" i="6"/>
  <c r="BC32" i="6"/>
  <c r="BB32" i="6"/>
  <c r="AZ32" i="6"/>
  <c r="AY32" i="6"/>
  <c r="AW32" i="6"/>
  <c r="AV32" i="6"/>
  <c r="AT32" i="6"/>
  <c r="AS32" i="6"/>
  <c r="AQ32" i="6"/>
  <c r="AP32" i="6"/>
  <c r="AN32" i="6"/>
  <c r="AM32" i="6"/>
  <c r="AK32" i="6"/>
  <c r="AJ32" i="6"/>
  <c r="AH32" i="6"/>
  <c r="AG32" i="6"/>
  <c r="AE32" i="6"/>
  <c r="AD32" i="6"/>
  <c r="AB32" i="6"/>
  <c r="AA32" i="6"/>
  <c r="Y32" i="6"/>
  <c r="X32" i="6"/>
  <c r="V32" i="6"/>
  <c r="U32" i="6"/>
  <c r="S32" i="6"/>
  <c r="R32" i="6"/>
  <c r="P32" i="6"/>
  <c r="O32" i="6"/>
  <c r="M32" i="6"/>
  <c r="L32" i="6"/>
  <c r="J32" i="6"/>
  <c r="I32" i="6"/>
  <c r="G32" i="6"/>
  <c r="F32" i="6"/>
  <c r="D32" i="6"/>
  <c r="BS29" i="6"/>
  <c r="BR29" i="6"/>
  <c r="BQ29" i="6"/>
  <c r="BO29" i="6"/>
  <c r="BN29" i="6"/>
  <c r="BL29" i="6"/>
  <c r="BK29" i="6"/>
  <c r="BI29" i="6"/>
  <c r="BH29" i="6"/>
  <c r="BF29" i="6"/>
  <c r="BE29" i="6"/>
  <c r="BC29" i="6"/>
  <c r="BB29" i="6"/>
  <c r="AZ29" i="6"/>
  <c r="AY29" i="6"/>
  <c r="AW29" i="6"/>
  <c r="AV29" i="6"/>
  <c r="AT29" i="6"/>
  <c r="AS29" i="6"/>
  <c r="AQ29" i="6"/>
  <c r="AP29" i="6"/>
  <c r="AN29" i="6"/>
  <c r="AM29" i="6"/>
  <c r="AK29" i="6"/>
  <c r="AJ29" i="6"/>
  <c r="AH29" i="6"/>
  <c r="AG29" i="6"/>
  <c r="AE29" i="6"/>
  <c r="AD29" i="6"/>
  <c r="AB29" i="6"/>
  <c r="AA29" i="6"/>
  <c r="Y29" i="6"/>
  <c r="X29" i="6"/>
  <c r="V29" i="6"/>
  <c r="U29" i="6"/>
  <c r="S29" i="6"/>
  <c r="R29" i="6"/>
  <c r="P29" i="6"/>
  <c r="O29" i="6"/>
  <c r="M29" i="6"/>
  <c r="L29" i="6"/>
  <c r="J29" i="6"/>
  <c r="I29" i="6"/>
  <c r="G29" i="6"/>
  <c r="F29" i="6"/>
  <c r="D29" i="6"/>
  <c r="BS24" i="6"/>
  <c r="BR24" i="6"/>
  <c r="BQ24" i="6"/>
  <c r="BO24" i="6"/>
  <c r="BN24" i="6"/>
  <c r="BL24" i="6"/>
  <c r="BK24" i="6"/>
  <c r="BI24" i="6"/>
  <c r="BH24" i="6"/>
  <c r="BF24" i="6"/>
  <c r="BE24" i="6"/>
  <c r="BC24" i="6"/>
  <c r="BB24" i="6"/>
  <c r="AZ24" i="6"/>
  <c r="AY24" i="6"/>
  <c r="AW24" i="6"/>
  <c r="AV24" i="6"/>
  <c r="AT24" i="6"/>
  <c r="AS24" i="6"/>
  <c r="AQ24" i="6"/>
  <c r="AP24" i="6"/>
  <c r="AN24" i="6"/>
  <c r="AM24" i="6"/>
  <c r="AK24" i="6"/>
  <c r="AJ24" i="6"/>
  <c r="AH24" i="6"/>
  <c r="AG24" i="6"/>
  <c r="AE24" i="6"/>
  <c r="AD24" i="6"/>
  <c r="AB24" i="6"/>
  <c r="AA24" i="6"/>
  <c r="Y24" i="6"/>
  <c r="X24" i="6"/>
  <c r="V24" i="6"/>
  <c r="U24" i="6"/>
  <c r="S24" i="6"/>
  <c r="R24" i="6"/>
  <c r="P24" i="6"/>
  <c r="O24" i="6"/>
  <c r="M24" i="6"/>
  <c r="L24" i="6"/>
  <c r="J24" i="6"/>
  <c r="I24" i="6"/>
  <c r="G24" i="6"/>
  <c r="F24" i="6"/>
  <c r="D24" i="6"/>
  <c r="BS19" i="6"/>
  <c r="BR19" i="6"/>
  <c r="BQ19" i="6"/>
  <c r="BO19" i="6"/>
  <c r="BN19" i="6"/>
  <c r="BL19" i="6"/>
  <c r="BK19" i="6"/>
  <c r="BI19" i="6"/>
  <c r="BH19" i="6"/>
  <c r="BF19" i="6"/>
  <c r="BE19" i="6"/>
  <c r="BC19" i="6"/>
  <c r="BB19" i="6"/>
  <c r="AZ19" i="6"/>
  <c r="AY19" i="6"/>
  <c r="AW19" i="6"/>
  <c r="AV19" i="6"/>
  <c r="AT19" i="6"/>
  <c r="AS19" i="6"/>
  <c r="AQ19" i="6"/>
  <c r="AP19" i="6"/>
  <c r="AN19" i="6"/>
  <c r="AM19" i="6"/>
  <c r="AK19" i="6"/>
  <c r="AJ19" i="6"/>
  <c r="AH19" i="6"/>
  <c r="AG19" i="6"/>
  <c r="AE19" i="6"/>
  <c r="AD19" i="6"/>
  <c r="AB19" i="6"/>
  <c r="AA19" i="6"/>
  <c r="Y19" i="6"/>
  <c r="X19" i="6"/>
  <c r="V19" i="6"/>
  <c r="U19" i="6"/>
  <c r="S19" i="6"/>
  <c r="R19" i="6"/>
  <c r="P19" i="6"/>
  <c r="O19" i="6"/>
  <c r="M19" i="6"/>
  <c r="L19" i="6"/>
  <c r="J19" i="6"/>
  <c r="I19" i="6"/>
  <c r="G19" i="6"/>
  <c r="F19" i="6"/>
  <c r="D19" i="6"/>
  <c r="C37" i="6"/>
  <c r="C34" i="6"/>
  <c r="C32" i="6"/>
  <c r="C29" i="6"/>
  <c r="C24" i="6"/>
  <c r="C19" i="6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T37" i="5"/>
  <c r="BS37" i="5"/>
  <c r="BR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T34" i="5"/>
  <c r="BS34" i="5"/>
  <c r="BR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BT32" i="5"/>
  <c r="BS32" i="5"/>
  <c r="BR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BT24" i="5"/>
  <c r="BS24" i="5"/>
  <c r="BR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BT19" i="5"/>
  <c r="BS19" i="5"/>
  <c r="BR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37" i="5"/>
  <c r="C34" i="5"/>
  <c r="C32" i="5"/>
  <c r="C29" i="5"/>
  <c r="C24" i="5"/>
  <c r="C19" i="5"/>
  <c r="BS38" i="7"/>
  <c r="AT34" i="7"/>
  <c r="AQ34" i="7"/>
  <c r="AN34" i="7"/>
  <c r="AK34" i="7"/>
  <c r="AH34" i="7"/>
  <c r="AE34" i="7"/>
  <c r="AB34" i="7"/>
  <c r="Y34" i="7"/>
  <c r="V34" i="7"/>
  <c r="S34" i="7"/>
  <c r="P34" i="7"/>
  <c r="M34" i="7"/>
  <c r="J34" i="7"/>
  <c r="G34" i="7"/>
  <c r="BR38" i="5"/>
  <c r="BS36" i="5"/>
  <c r="BS35" i="5"/>
  <c r="BS33" i="5"/>
  <c r="BS31" i="5"/>
  <c r="BS30" i="5"/>
  <c r="BS29" i="5"/>
  <c r="BS28" i="5"/>
  <c r="BS27" i="5"/>
  <c r="BS26" i="5"/>
  <c r="BS25" i="5"/>
  <c r="BS23" i="5"/>
  <c r="BS22" i="5"/>
  <c r="BS21" i="5"/>
  <c r="BS20" i="5"/>
  <c r="BS18" i="5"/>
  <c r="BS17" i="5"/>
  <c r="BS16" i="5"/>
  <c r="BS15" i="5"/>
  <c r="BS14" i="5"/>
  <c r="BS13" i="5"/>
  <c r="BS12" i="5"/>
  <c r="BS11" i="5"/>
  <c r="BQ38" i="7"/>
  <c r="BQ38" i="6"/>
  <c r="O34" i="7"/>
  <c r="L34" i="7"/>
  <c r="F34" i="7"/>
  <c r="I34" i="7"/>
  <c r="R34" i="7"/>
  <c r="X34" i="7"/>
  <c r="U34" i="7"/>
  <c r="D34" i="7"/>
  <c r="C34" i="7"/>
  <c r="BO34" i="7"/>
  <c r="BN34" i="7"/>
  <c r="BI34" i="7"/>
  <c r="BH34" i="7"/>
  <c r="BF34" i="7"/>
  <c r="BE34" i="7"/>
  <c r="BC34" i="7"/>
  <c r="BB34" i="7"/>
  <c r="AZ34" i="7"/>
  <c r="AY34" i="7"/>
  <c r="AW34" i="7"/>
  <c r="AV34" i="7"/>
  <c r="AS34" i="7"/>
  <c r="AP34" i="7"/>
  <c r="AM34" i="7"/>
  <c r="AJ34" i="7"/>
  <c r="AG34" i="7"/>
  <c r="AD34" i="7"/>
  <c r="AA34" i="7"/>
  <c r="O32" i="7"/>
  <c r="L32" i="7"/>
  <c r="F32" i="7"/>
  <c r="I32" i="7"/>
  <c r="R32" i="7"/>
  <c r="X32" i="7"/>
  <c r="U32" i="7"/>
  <c r="BO32" i="7"/>
  <c r="BN32" i="7"/>
  <c r="BL32" i="7"/>
  <c r="BK32" i="7"/>
  <c r="BC32" i="7"/>
  <c r="BB32" i="7"/>
  <c r="AW32" i="7"/>
  <c r="AZ32" i="7"/>
  <c r="AY32" i="7"/>
  <c r="AV32" i="7"/>
  <c r="AS32" i="7"/>
  <c r="AP32" i="7"/>
  <c r="AM32" i="7"/>
  <c r="AG32" i="7"/>
  <c r="AA32" i="7"/>
  <c r="BR38" i="7" l="1"/>
  <c r="BS38" i="5"/>
</calcChain>
</file>

<file path=xl/sharedStrings.xml><?xml version="1.0" encoding="utf-8"?>
<sst xmlns="http://schemas.openxmlformats.org/spreadsheetml/2006/main" count="542" uniqueCount="93">
  <si>
    <t>Servizi istituzionali,  generali e di gestione</t>
  </si>
  <si>
    <t>11</t>
  </si>
  <si>
    <t>10</t>
  </si>
  <si>
    <t>16</t>
  </si>
  <si>
    <t>99</t>
  </si>
  <si>
    <t>18</t>
  </si>
  <si>
    <t>12</t>
  </si>
  <si>
    <t>19</t>
  </si>
  <si>
    <t>Assetto del territorio ed edilizia abitativa</t>
  </si>
  <si>
    <t>Relazioni internazionali</t>
  </si>
  <si>
    <t>Sviluppo sostenibile e tutela del territorio e dell'ambiente</t>
  </si>
  <si>
    <t>Relazioni con le altre autonomie territoriali e locali</t>
  </si>
  <si>
    <t>13</t>
  </si>
  <si>
    <t>17</t>
  </si>
  <si>
    <t>Energia e diversificazione delle fonti energetiche</t>
  </si>
  <si>
    <t>50</t>
  </si>
  <si>
    <t>Debito pubblico</t>
  </si>
  <si>
    <t>14</t>
  </si>
  <si>
    <t>Turismo</t>
  </si>
  <si>
    <t>Istruzione e diritto allo studio</t>
  </si>
  <si>
    <t>Agricoltura, politiche agroalimentari e pesca</t>
  </si>
  <si>
    <t>15</t>
  </si>
  <si>
    <t>Soccorso civile</t>
  </si>
  <si>
    <t>60</t>
  </si>
  <si>
    <t>403</t>
  </si>
  <si>
    <t>Sviluppo economico e competitività</t>
  </si>
  <si>
    <t>Ordine pubblico e sicurezza</t>
  </si>
  <si>
    <t>103</t>
  </si>
  <si>
    <t>108</t>
  </si>
  <si>
    <t>Diritti sociali, politiche sociali e famiglia</t>
  </si>
  <si>
    <t>101</t>
  </si>
  <si>
    <t>Tutela e valorizzazione dei beni e delle attività culturali</t>
  </si>
  <si>
    <t>Trasporti e diritto alla mobilità</t>
  </si>
  <si>
    <t>302</t>
  </si>
  <si>
    <t>Politiche giovanili, sport e tempo libero</t>
  </si>
  <si>
    <t>Tutela della salute</t>
  </si>
  <si>
    <t>304</t>
  </si>
  <si>
    <t>303</t>
  </si>
  <si>
    <t>Politiche per il lavoro e la formazione professionale</t>
  </si>
  <si>
    <t>405</t>
  </si>
  <si>
    <t>501</t>
  </si>
  <si>
    <t>204</t>
  </si>
  <si>
    <t>205</t>
  </si>
  <si>
    <t>20</t>
  </si>
  <si>
    <t>Fondi e accantonamenti</t>
  </si>
  <si>
    <t>Anticipazioni finanziarie</t>
  </si>
  <si>
    <t>Servizi per conto terzi</t>
  </si>
  <si>
    <t>Cassa</t>
  </si>
  <si>
    <t>104</t>
  </si>
  <si>
    <t>102</t>
  </si>
  <si>
    <t>202</t>
  </si>
  <si>
    <t>110</t>
  </si>
  <si>
    <t>109</t>
  </si>
  <si>
    <t>203</t>
  </si>
  <si>
    <t>107</t>
  </si>
  <si>
    <t>301</t>
  </si>
  <si>
    <t>701</t>
  </si>
  <si>
    <t>702</t>
  </si>
  <si>
    <t>Trasferimenti correnti</t>
  </si>
  <si>
    <t>Acquisto di beni e servizi</t>
  </si>
  <si>
    <t>Imposte e tasse a carico dell'ente</t>
  </si>
  <si>
    <t>Redditi da lavoro dipendente</t>
  </si>
  <si>
    <t>Investimenti fissi lordi e acquisto di terreni</t>
  </si>
  <si>
    <t>Altre spese correnti</t>
  </si>
  <si>
    <t>Rimborsi e poste correttive delle entrate</t>
  </si>
  <si>
    <t>Contributi agli investimenti</t>
  </si>
  <si>
    <t>Interessi passivi</t>
  </si>
  <si>
    <t>Rimborso mutui e altri finanziamenti a medio lungo termine</t>
  </si>
  <si>
    <t>Acquisizioni di attività finanziarie</t>
  </si>
  <si>
    <t>Concessione crediti di breve termine</t>
  </si>
  <si>
    <t>Altre spese per redditi da capitale</t>
  </si>
  <si>
    <t>Altri trasferimenti in conto capitale</t>
  </si>
  <si>
    <t>Altre spese in conto capitale</t>
  </si>
  <si>
    <t>Concessione crediti di medio-lungo termine</t>
  </si>
  <si>
    <t>Fondo per rimborsi prestiti</t>
  </si>
  <si>
    <t>Chiusura Anticipazioni ricevute da istituto tesoriere/cassiere</t>
  </si>
  <si>
    <t>Uscite per partite di giro</t>
  </si>
  <si>
    <t>Uscite per conto terzi</t>
  </si>
  <si>
    <t>Altre spese per incremento di attività finanziarie</t>
  </si>
  <si>
    <t>Totale complessivo</t>
  </si>
  <si>
    <t>Somma di Cassa</t>
  </si>
  <si>
    <t>di cui FPV</t>
  </si>
  <si>
    <t>Competenza</t>
  </si>
  <si>
    <t>Totale Generale delle Spese</t>
  </si>
  <si>
    <t>RIPIANO DISAVANZO NELL'ESERCIZIO</t>
  </si>
  <si>
    <t>1 - Totale Spese Correnti</t>
  </si>
  <si>
    <t>2 - Totale Spese in Conto Capitale</t>
  </si>
  <si>
    <t>3 - Totale Spese per incremento attività finanziarie</t>
  </si>
  <si>
    <t>4 - Totale Rimborso Prestiti</t>
  </si>
  <si>
    <t>5 - Totale Chiusura Anticipazioni ricevute da istituto tesoriere/cassiere</t>
  </si>
  <si>
    <t>7 - Totale Uscite per conto terzi e partite di giro</t>
  </si>
  <si>
    <t>TITOLI E MACROAGGREGATI DI SPESA / MISSIONI</t>
  </si>
  <si>
    <t>Ripiano disavanzo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</si>
</sst>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" x14ac:knownFonts="1">
    <font>
      <sz val="10"/>
      <name val="Arial"/>
    </font>
    <font>
      <b/>
      <sz val="8"/>
      <name val="Calibri Light"/>
      <family val="2"/>
      <scheme val="major"/>
    </font>
    <font>
      <sz val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64" fontId="2" fillId="0" borderId="6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164" fontId="1" fillId="0" borderId="8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205740</xdr:colOff>
      <xdr:row>4</xdr:row>
      <xdr:rowOff>14792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9618D220-68A3-451C-8686-49A9095A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9580" cy="5329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90355</xdr:colOff>
      <xdr:row>0</xdr:row>
      <xdr:rowOff>44824</xdr:rowOff>
    </xdr:from>
    <xdr:to>
      <xdr:col>2</xdr:col>
      <xdr:colOff>397739</xdr:colOff>
      <xdr:row>5</xdr:row>
      <xdr:rowOff>1064</xdr:rowOff>
    </xdr:to>
    <xdr:sp macro="" textlink="" fLocksText="0">
      <xdr:nvSpPr>
        <xdr:cNvPr id="4" name="CasellaDiTesto 2">
          <a:extLst>
            <a:ext uri="{FF2B5EF4-FFF2-40B4-BE49-F238E27FC236}">
              <a16:creationId xmlns:a16="http://schemas.microsoft.com/office/drawing/2014/main" id="{1FB463B1-3C60-4F63-954C-9F6D624665D5}"/>
            </a:ext>
          </a:extLst>
        </xdr:cNvPr>
        <xdr:cNvSpPr>
          <a:spLocks noChangeArrowheads="1"/>
        </xdr:cNvSpPr>
      </xdr:nvSpPr>
      <xdr:spPr bwMode="auto">
        <a:xfrm>
          <a:off x="334770" y="44824"/>
          <a:ext cx="3447399" cy="557214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2023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152400</xdr:colOff>
      <xdr:row>4</xdr:row>
      <xdr:rowOff>6479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50D7260-63AE-4116-93AD-166D31DA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5246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59575</xdr:colOff>
      <xdr:row>0</xdr:row>
      <xdr:rowOff>53341</xdr:rowOff>
    </xdr:from>
    <xdr:to>
      <xdr:col>1</xdr:col>
      <xdr:colOff>2331720</xdr:colOff>
      <xdr:row>4</xdr:row>
      <xdr:rowOff>76200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E0DB4B8E-91A5-442F-9B15-0BD4473DF8ED}"/>
            </a:ext>
          </a:extLst>
        </xdr:cNvPr>
        <xdr:cNvSpPr>
          <a:spLocks noChangeArrowheads="1"/>
        </xdr:cNvSpPr>
      </xdr:nvSpPr>
      <xdr:spPr bwMode="auto">
        <a:xfrm>
          <a:off x="364375" y="53341"/>
          <a:ext cx="2272145" cy="541019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2024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205740</xdr:colOff>
      <xdr:row>4</xdr:row>
      <xdr:rowOff>6479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ADB57B8-2B11-4F28-9293-A208555B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5246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121920</xdr:colOff>
      <xdr:row>0</xdr:row>
      <xdr:rowOff>60960</xdr:rowOff>
    </xdr:from>
    <xdr:to>
      <xdr:col>1</xdr:col>
      <xdr:colOff>2394065</xdr:colOff>
      <xdr:row>4</xdr:row>
      <xdr:rowOff>83819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5695E1B5-8DBA-44FA-AD1C-5F0B958E8B5E}"/>
            </a:ext>
          </a:extLst>
        </xdr:cNvPr>
        <xdr:cNvSpPr>
          <a:spLocks noChangeArrowheads="1"/>
        </xdr:cNvSpPr>
      </xdr:nvSpPr>
      <xdr:spPr bwMode="auto">
        <a:xfrm>
          <a:off x="373380" y="60960"/>
          <a:ext cx="2272145" cy="541019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ENTI IN CONTABILITA' FINANZIARIA SOGGETTI AL DLGS 118/2011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Regioni, Province autonome, enti regionali e enti locali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Prospetto di cui all'articolo 8, comma 1, del Decreto Legge 24 aprile 2014, n. 66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Regione Puglia -  Bilancio Previsione - Spesa</a:t>
          </a:r>
        </a:p>
        <a:p>
          <a:pPr algn="l" rtl="0">
            <a:lnSpc>
              <a:spcPts val="500"/>
            </a:lnSpc>
            <a:defRPr sz="1000"/>
          </a:pPr>
          <a:r>
            <a:rPr lang="it-IT" sz="5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Dati previsionali anno 2025</a:t>
          </a:r>
        </a:p>
        <a:p>
          <a:pPr algn="l" rtl="0">
            <a:lnSpc>
              <a:spcPts val="500"/>
            </a:lnSpc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it-IT" sz="5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40A4-2849-4AFD-97EC-79EDE6879A5B}">
  <dimension ref="A5:BT39"/>
  <sheetViews>
    <sheetView showGridLines="0" tabSelected="1" zoomScaleNormal="100" workbookViewId="0">
      <selection activeCell="C38" sqref="C38"/>
    </sheetView>
  </sheetViews>
  <sheetFormatPr defaultRowHeight="10.199999999999999" x14ac:dyDescent="0.25"/>
  <cols>
    <col min="1" max="1" width="3.5546875" style="2" customWidth="1"/>
    <col min="2" max="2" width="45.77734375" style="2" customWidth="1"/>
    <col min="3" max="3" width="13.77734375" style="2" bestFit="1" customWidth="1"/>
    <col min="4" max="4" width="10.5546875" style="2" customWidth="1"/>
    <col min="5" max="5" width="15.77734375" style="2" customWidth="1"/>
    <col min="6" max="6" width="12.88671875" style="2" customWidth="1"/>
    <col min="7" max="7" width="9.5546875" style="2" customWidth="1"/>
    <col min="8" max="9" width="15.77734375" style="2" customWidth="1"/>
    <col min="10" max="10" width="12.77734375" style="2" customWidth="1"/>
    <col min="11" max="12" width="15.77734375" style="2" customWidth="1"/>
    <col min="13" max="13" width="11.77734375" style="2" customWidth="1"/>
    <col min="14" max="15" width="15.77734375" style="2" customWidth="1"/>
    <col min="16" max="16" width="12.21875" style="2" customWidth="1"/>
    <col min="17" max="18" width="15.77734375" style="2" customWidth="1"/>
    <col min="19" max="19" width="10.5546875" style="2" customWidth="1"/>
    <col min="20" max="21" width="15.77734375" style="2" customWidth="1"/>
    <col min="22" max="22" width="10.88671875" style="2" customWidth="1"/>
    <col min="23" max="24" width="15.77734375" style="2" customWidth="1"/>
    <col min="25" max="25" width="12.44140625" style="2" customWidth="1"/>
    <col min="26" max="27" width="15.77734375" style="2" customWidth="1"/>
    <col min="28" max="28" width="10.5546875" style="2" bestFit="1" customWidth="1"/>
    <col min="29" max="30" width="15.77734375" style="2" customWidth="1"/>
    <col min="31" max="31" width="10.5546875" style="2" bestFit="1" customWidth="1"/>
    <col min="32" max="33" width="15.77734375" style="2" customWidth="1"/>
    <col min="34" max="34" width="12.21875" style="2" customWidth="1"/>
    <col min="35" max="36" width="15.77734375" style="2" customWidth="1"/>
    <col min="37" max="37" width="11.88671875" style="2" customWidth="1"/>
    <col min="38" max="39" width="15.77734375" style="2" customWidth="1"/>
    <col min="40" max="40" width="11.77734375" style="2" customWidth="1"/>
    <col min="41" max="42" width="15.77734375" style="2" customWidth="1"/>
    <col min="43" max="43" width="9.21875" style="2" bestFit="1" customWidth="1"/>
    <col min="44" max="45" width="15.77734375" style="2" customWidth="1"/>
    <col min="46" max="46" width="9.21875" style="2" bestFit="1" customWidth="1"/>
    <col min="47" max="48" width="15.77734375" style="2" customWidth="1"/>
    <col min="49" max="49" width="11.21875" style="2" customWidth="1"/>
    <col min="50" max="51" width="15.77734375" style="2" customWidth="1"/>
    <col min="52" max="52" width="9.6640625" style="2" customWidth="1"/>
    <col min="53" max="54" width="15.77734375" style="2" customWidth="1"/>
    <col min="55" max="55" width="10.5546875" style="2" customWidth="1"/>
    <col min="56" max="57" width="15.77734375" style="2" customWidth="1"/>
    <col min="58" max="58" width="10" style="2" customWidth="1"/>
    <col min="59" max="60" width="15.77734375" style="2" customWidth="1"/>
    <col min="61" max="61" width="9.5546875" style="2" customWidth="1"/>
    <col min="62" max="62" width="12.33203125" style="2" bestFit="1" customWidth="1"/>
    <col min="63" max="63" width="15.77734375" style="2" customWidth="1"/>
    <col min="64" max="64" width="11.109375" style="2" customWidth="1"/>
    <col min="65" max="65" width="10.77734375" style="2" customWidth="1"/>
    <col min="66" max="66" width="15.77734375" style="2" customWidth="1"/>
    <col min="67" max="67" width="10" style="2" customWidth="1"/>
    <col min="68" max="68" width="15.77734375" style="2" customWidth="1"/>
    <col min="69" max="69" width="12.21875" style="2" customWidth="1"/>
    <col min="70" max="70" width="15.77734375" style="2" customWidth="1"/>
    <col min="71" max="71" width="12.33203125" style="2" customWidth="1"/>
    <col min="72" max="72" width="15.77734375" style="2" customWidth="1"/>
    <col min="73" max="16384" width="8.88671875" style="2"/>
  </cols>
  <sheetData>
    <row r="5" spans="1:72" ht="6.6" customHeight="1" x14ac:dyDescent="0.25"/>
    <row r="6" spans="1:72" ht="13.2" customHeight="1" x14ac:dyDescent="0.25">
      <c r="A6" s="29" t="s">
        <v>91</v>
      </c>
      <c r="B6" s="29"/>
      <c r="C6" s="28">
        <v>1</v>
      </c>
      <c r="D6" s="28"/>
      <c r="E6" s="28"/>
      <c r="F6" s="28">
        <v>3</v>
      </c>
      <c r="G6" s="28"/>
      <c r="H6" s="28"/>
      <c r="I6" s="28">
        <v>4</v>
      </c>
      <c r="J6" s="28"/>
      <c r="K6" s="28"/>
      <c r="L6" s="28">
        <v>5</v>
      </c>
      <c r="M6" s="28"/>
      <c r="N6" s="28"/>
      <c r="O6" s="28">
        <v>6</v>
      </c>
      <c r="P6" s="28"/>
      <c r="Q6" s="28"/>
      <c r="R6" s="28">
        <v>7</v>
      </c>
      <c r="S6" s="28"/>
      <c r="T6" s="28"/>
      <c r="U6" s="28">
        <v>8</v>
      </c>
      <c r="V6" s="28"/>
      <c r="W6" s="28"/>
      <c r="X6" s="28">
        <v>9</v>
      </c>
      <c r="Y6" s="28"/>
      <c r="Z6" s="28"/>
      <c r="AA6" s="28" t="s">
        <v>2</v>
      </c>
      <c r="AB6" s="28"/>
      <c r="AC6" s="28"/>
      <c r="AD6" s="28" t="s">
        <v>1</v>
      </c>
      <c r="AE6" s="28"/>
      <c r="AF6" s="28"/>
      <c r="AG6" s="28" t="s">
        <v>6</v>
      </c>
      <c r="AH6" s="28"/>
      <c r="AI6" s="28"/>
      <c r="AJ6" s="28" t="s">
        <v>12</v>
      </c>
      <c r="AK6" s="28"/>
      <c r="AL6" s="28"/>
      <c r="AM6" s="28" t="s">
        <v>17</v>
      </c>
      <c r="AN6" s="28"/>
      <c r="AO6" s="28"/>
      <c r="AP6" s="28" t="s">
        <v>21</v>
      </c>
      <c r="AQ6" s="28"/>
      <c r="AR6" s="28"/>
      <c r="AS6" s="28" t="s">
        <v>3</v>
      </c>
      <c r="AT6" s="28"/>
      <c r="AU6" s="28"/>
      <c r="AV6" s="28" t="s">
        <v>13</v>
      </c>
      <c r="AW6" s="28"/>
      <c r="AX6" s="28"/>
      <c r="AY6" s="28" t="s">
        <v>5</v>
      </c>
      <c r="AZ6" s="28"/>
      <c r="BA6" s="28"/>
      <c r="BB6" s="28" t="s">
        <v>7</v>
      </c>
      <c r="BC6" s="28"/>
      <c r="BD6" s="28"/>
      <c r="BE6" s="28" t="s">
        <v>43</v>
      </c>
      <c r="BF6" s="28"/>
      <c r="BG6" s="28"/>
      <c r="BH6" s="28" t="s">
        <v>15</v>
      </c>
      <c r="BI6" s="28"/>
      <c r="BJ6" s="28"/>
      <c r="BK6" s="28" t="s">
        <v>23</v>
      </c>
      <c r="BL6" s="28"/>
      <c r="BM6" s="28"/>
      <c r="BN6" s="28" t="s">
        <v>4</v>
      </c>
      <c r="BO6" s="28"/>
      <c r="BP6" s="28"/>
      <c r="BQ6" s="23" t="s">
        <v>92</v>
      </c>
      <c r="BR6" s="19" t="s">
        <v>83</v>
      </c>
      <c r="BS6" s="19"/>
      <c r="BT6" s="20"/>
    </row>
    <row r="7" spans="1:72" s="16" customFormat="1" ht="21" customHeight="1" x14ac:dyDescent="0.25">
      <c r="A7" s="29"/>
      <c r="B7" s="29"/>
      <c r="C7" s="23" t="s">
        <v>0</v>
      </c>
      <c r="D7" s="23"/>
      <c r="E7" s="23"/>
      <c r="F7" s="23" t="s">
        <v>26</v>
      </c>
      <c r="G7" s="23"/>
      <c r="H7" s="23"/>
      <c r="I7" s="23" t="s">
        <v>19</v>
      </c>
      <c r="J7" s="23"/>
      <c r="K7" s="23"/>
      <c r="L7" s="23" t="s">
        <v>31</v>
      </c>
      <c r="M7" s="23"/>
      <c r="N7" s="23"/>
      <c r="O7" s="23" t="s">
        <v>34</v>
      </c>
      <c r="P7" s="23"/>
      <c r="Q7" s="23"/>
      <c r="R7" s="23" t="s">
        <v>18</v>
      </c>
      <c r="S7" s="23"/>
      <c r="T7" s="23"/>
      <c r="U7" s="23" t="s">
        <v>8</v>
      </c>
      <c r="V7" s="23"/>
      <c r="W7" s="23"/>
      <c r="X7" s="23" t="s">
        <v>10</v>
      </c>
      <c r="Y7" s="23"/>
      <c r="Z7" s="23"/>
      <c r="AA7" s="23" t="s">
        <v>32</v>
      </c>
      <c r="AB7" s="23"/>
      <c r="AC7" s="23"/>
      <c r="AD7" s="23" t="s">
        <v>22</v>
      </c>
      <c r="AE7" s="23"/>
      <c r="AF7" s="23"/>
      <c r="AG7" s="23" t="s">
        <v>29</v>
      </c>
      <c r="AH7" s="23"/>
      <c r="AI7" s="23"/>
      <c r="AJ7" s="23" t="s">
        <v>35</v>
      </c>
      <c r="AK7" s="23"/>
      <c r="AL7" s="23"/>
      <c r="AM7" s="23" t="s">
        <v>25</v>
      </c>
      <c r="AN7" s="23"/>
      <c r="AO7" s="23"/>
      <c r="AP7" s="23" t="s">
        <v>38</v>
      </c>
      <c r="AQ7" s="23"/>
      <c r="AR7" s="23"/>
      <c r="AS7" s="23" t="s">
        <v>20</v>
      </c>
      <c r="AT7" s="23"/>
      <c r="AU7" s="23"/>
      <c r="AV7" s="23" t="s">
        <v>14</v>
      </c>
      <c r="AW7" s="23"/>
      <c r="AX7" s="23"/>
      <c r="AY7" s="23" t="s">
        <v>11</v>
      </c>
      <c r="AZ7" s="23"/>
      <c r="BA7" s="23"/>
      <c r="BB7" s="23" t="s">
        <v>9</v>
      </c>
      <c r="BC7" s="23"/>
      <c r="BD7" s="23"/>
      <c r="BE7" s="23" t="s">
        <v>44</v>
      </c>
      <c r="BF7" s="23"/>
      <c r="BG7" s="23"/>
      <c r="BH7" s="23" t="s">
        <v>16</v>
      </c>
      <c r="BI7" s="23"/>
      <c r="BJ7" s="23"/>
      <c r="BK7" s="23" t="s">
        <v>45</v>
      </c>
      <c r="BL7" s="23"/>
      <c r="BM7" s="23"/>
      <c r="BN7" s="23" t="s">
        <v>46</v>
      </c>
      <c r="BO7" s="23"/>
      <c r="BP7" s="23"/>
      <c r="BQ7" s="23"/>
      <c r="BR7" s="21"/>
      <c r="BS7" s="21"/>
      <c r="BT7" s="22"/>
    </row>
    <row r="8" spans="1:72" x14ac:dyDescent="0.25">
      <c r="A8" s="29"/>
      <c r="B8" s="29"/>
      <c r="C8" s="29" t="s">
        <v>82</v>
      </c>
      <c r="D8" s="29"/>
      <c r="E8" s="29" t="s">
        <v>47</v>
      </c>
      <c r="F8" s="29" t="s">
        <v>82</v>
      </c>
      <c r="G8" s="29"/>
      <c r="H8" s="29" t="s">
        <v>47</v>
      </c>
      <c r="I8" s="29" t="s">
        <v>82</v>
      </c>
      <c r="J8" s="29"/>
      <c r="K8" s="29" t="s">
        <v>47</v>
      </c>
      <c r="L8" s="29" t="s">
        <v>82</v>
      </c>
      <c r="M8" s="29"/>
      <c r="N8" s="29" t="s">
        <v>47</v>
      </c>
      <c r="O8" s="29" t="s">
        <v>82</v>
      </c>
      <c r="P8" s="29"/>
      <c r="Q8" s="29" t="s">
        <v>47</v>
      </c>
      <c r="R8" s="29" t="s">
        <v>82</v>
      </c>
      <c r="S8" s="29"/>
      <c r="T8" s="29" t="s">
        <v>47</v>
      </c>
      <c r="U8" s="29" t="s">
        <v>82</v>
      </c>
      <c r="V8" s="29"/>
      <c r="W8" s="29" t="s">
        <v>47</v>
      </c>
      <c r="X8" s="29" t="s">
        <v>82</v>
      </c>
      <c r="Y8" s="29"/>
      <c r="Z8" s="29" t="s">
        <v>47</v>
      </c>
      <c r="AA8" s="29" t="s">
        <v>82</v>
      </c>
      <c r="AB8" s="29"/>
      <c r="AC8" s="29" t="s">
        <v>47</v>
      </c>
      <c r="AD8" s="29" t="s">
        <v>82</v>
      </c>
      <c r="AE8" s="29"/>
      <c r="AF8" s="29" t="s">
        <v>47</v>
      </c>
      <c r="AG8" s="29" t="s">
        <v>82</v>
      </c>
      <c r="AH8" s="29"/>
      <c r="AI8" s="29" t="s">
        <v>47</v>
      </c>
      <c r="AJ8" s="29" t="s">
        <v>82</v>
      </c>
      <c r="AK8" s="29"/>
      <c r="AL8" s="29" t="s">
        <v>47</v>
      </c>
      <c r="AM8" s="29" t="s">
        <v>82</v>
      </c>
      <c r="AN8" s="29"/>
      <c r="AO8" s="29" t="s">
        <v>47</v>
      </c>
      <c r="AP8" s="29" t="s">
        <v>82</v>
      </c>
      <c r="AQ8" s="29"/>
      <c r="AR8" s="29" t="s">
        <v>47</v>
      </c>
      <c r="AS8" s="29" t="s">
        <v>82</v>
      </c>
      <c r="AT8" s="29"/>
      <c r="AU8" s="29" t="s">
        <v>47</v>
      </c>
      <c r="AV8" s="29" t="s">
        <v>82</v>
      </c>
      <c r="AW8" s="29"/>
      <c r="AX8" s="29" t="s">
        <v>47</v>
      </c>
      <c r="AY8" s="29" t="s">
        <v>82</v>
      </c>
      <c r="AZ8" s="29"/>
      <c r="BA8" s="29" t="s">
        <v>47</v>
      </c>
      <c r="BB8" s="29" t="s">
        <v>82</v>
      </c>
      <c r="BC8" s="29"/>
      <c r="BD8" s="29" t="s">
        <v>47</v>
      </c>
      <c r="BE8" s="29" t="s">
        <v>82</v>
      </c>
      <c r="BF8" s="29"/>
      <c r="BG8" s="29" t="s">
        <v>47</v>
      </c>
      <c r="BH8" s="29" t="s">
        <v>82</v>
      </c>
      <c r="BI8" s="29"/>
      <c r="BJ8" s="29" t="s">
        <v>47</v>
      </c>
      <c r="BK8" s="29" t="s">
        <v>82</v>
      </c>
      <c r="BL8" s="29"/>
      <c r="BM8" s="29" t="s">
        <v>47</v>
      </c>
      <c r="BN8" s="29" t="s">
        <v>82</v>
      </c>
      <c r="BO8" s="29"/>
      <c r="BP8" s="29" t="s">
        <v>47</v>
      </c>
      <c r="BQ8" s="17" t="s">
        <v>82</v>
      </c>
      <c r="BR8" s="29" t="s">
        <v>82</v>
      </c>
      <c r="BS8" s="29"/>
      <c r="BT8" s="29" t="s">
        <v>47</v>
      </c>
    </row>
    <row r="9" spans="1:72" s="14" customFormat="1" x14ac:dyDescent="0.25">
      <c r="A9" s="29"/>
      <c r="B9" s="29"/>
      <c r="C9" s="1"/>
      <c r="D9" s="1" t="s">
        <v>81</v>
      </c>
      <c r="E9" s="29" t="s">
        <v>80</v>
      </c>
      <c r="F9" s="1"/>
      <c r="G9" s="1" t="s">
        <v>81</v>
      </c>
      <c r="H9" s="29" t="s">
        <v>80</v>
      </c>
      <c r="I9" s="1"/>
      <c r="J9" s="1" t="s">
        <v>81</v>
      </c>
      <c r="K9" s="29" t="s">
        <v>80</v>
      </c>
      <c r="L9" s="1"/>
      <c r="M9" s="1" t="s">
        <v>81</v>
      </c>
      <c r="N9" s="29" t="s">
        <v>80</v>
      </c>
      <c r="O9" s="1"/>
      <c r="P9" s="1" t="s">
        <v>81</v>
      </c>
      <c r="Q9" s="29" t="s">
        <v>80</v>
      </c>
      <c r="R9" s="1"/>
      <c r="S9" s="1" t="s">
        <v>81</v>
      </c>
      <c r="T9" s="29" t="s">
        <v>80</v>
      </c>
      <c r="U9" s="1"/>
      <c r="V9" s="1" t="s">
        <v>81</v>
      </c>
      <c r="W9" s="29" t="s">
        <v>80</v>
      </c>
      <c r="X9" s="1"/>
      <c r="Y9" s="1" t="s">
        <v>81</v>
      </c>
      <c r="Z9" s="29" t="s">
        <v>80</v>
      </c>
      <c r="AA9" s="1"/>
      <c r="AB9" s="1" t="s">
        <v>81</v>
      </c>
      <c r="AC9" s="29"/>
      <c r="AD9" s="1"/>
      <c r="AE9" s="1" t="s">
        <v>81</v>
      </c>
      <c r="AF9" s="29" t="s">
        <v>80</v>
      </c>
      <c r="AG9" s="1"/>
      <c r="AH9" s="1" t="s">
        <v>81</v>
      </c>
      <c r="AI9" s="29" t="s">
        <v>80</v>
      </c>
      <c r="AJ9" s="1"/>
      <c r="AK9" s="1" t="s">
        <v>81</v>
      </c>
      <c r="AL9" s="29"/>
      <c r="AM9" s="1"/>
      <c r="AN9" s="1" t="s">
        <v>81</v>
      </c>
      <c r="AO9" s="29" t="s">
        <v>80</v>
      </c>
      <c r="AP9" s="1"/>
      <c r="AQ9" s="1" t="s">
        <v>81</v>
      </c>
      <c r="AR9" s="29" t="s">
        <v>80</v>
      </c>
      <c r="AS9" s="1"/>
      <c r="AT9" s="1" t="s">
        <v>81</v>
      </c>
      <c r="AU9" s="29"/>
      <c r="AV9" s="1"/>
      <c r="AW9" s="1" t="s">
        <v>81</v>
      </c>
      <c r="AX9" s="29" t="s">
        <v>80</v>
      </c>
      <c r="AY9" s="1"/>
      <c r="AZ9" s="1" t="s">
        <v>81</v>
      </c>
      <c r="BA9" s="29" t="s">
        <v>80</v>
      </c>
      <c r="BB9" s="1"/>
      <c r="BC9" s="1" t="s">
        <v>81</v>
      </c>
      <c r="BD9" s="29"/>
      <c r="BE9" s="1"/>
      <c r="BF9" s="1" t="s">
        <v>81</v>
      </c>
      <c r="BG9" s="29" t="s">
        <v>80</v>
      </c>
      <c r="BH9" s="1"/>
      <c r="BI9" s="1" t="s">
        <v>81</v>
      </c>
      <c r="BJ9" s="29" t="s">
        <v>80</v>
      </c>
      <c r="BK9" s="1"/>
      <c r="BL9" s="1" t="s">
        <v>81</v>
      </c>
      <c r="BM9" s="29" t="s">
        <v>80</v>
      </c>
      <c r="BN9" s="1"/>
      <c r="BO9" s="1" t="s">
        <v>81</v>
      </c>
      <c r="BP9" s="29" t="s">
        <v>80</v>
      </c>
      <c r="BQ9" s="18"/>
      <c r="BR9" s="1"/>
      <c r="BS9" s="1" t="s">
        <v>81</v>
      </c>
      <c r="BT9" s="29" t="s">
        <v>80</v>
      </c>
    </row>
    <row r="10" spans="1:72" x14ac:dyDescent="0.25">
      <c r="A10" s="30" t="s">
        <v>84</v>
      </c>
      <c r="B10" s="3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0">
        <v>178938390.31</v>
      </c>
      <c r="BR10" s="10"/>
      <c r="BS10" s="3"/>
      <c r="BT10" s="3"/>
    </row>
    <row r="11" spans="1:72" x14ac:dyDescent="0.25">
      <c r="A11" s="5" t="s">
        <v>30</v>
      </c>
      <c r="B11" s="6" t="s">
        <v>61</v>
      </c>
      <c r="C11" s="7">
        <v>113517504.69000007</v>
      </c>
      <c r="D11" s="7">
        <v>0</v>
      </c>
      <c r="E11" s="7">
        <v>167547563.49000007</v>
      </c>
      <c r="F11" s="7"/>
      <c r="G11" s="7">
        <v>0</v>
      </c>
      <c r="H11" s="7"/>
      <c r="I11" s="7">
        <v>3081653.2799999993</v>
      </c>
      <c r="J11" s="7">
        <v>0</v>
      </c>
      <c r="K11" s="7">
        <v>4663804.0200000005</v>
      </c>
      <c r="L11" s="7">
        <v>2481705.64</v>
      </c>
      <c r="M11" s="7">
        <v>0</v>
      </c>
      <c r="N11" s="7">
        <v>3865352.2</v>
      </c>
      <c r="O11" s="7">
        <v>632962.67999999993</v>
      </c>
      <c r="P11" s="7">
        <v>99114.42</v>
      </c>
      <c r="Q11" s="7">
        <v>937266.50999999989</v>
      </c>
      <c r="R11" s="7">
        <v>721720.61</v>
      </c>
      <c r="S11" s="7">
        <v>0</v>
      </c>
      <c r="T11" s="7">
        <v>1473880.64</v>
      </c>
      <c r="U11" s="7">
        <v>3721783.35</v>
      </c>
      <c r="V11" s="7">
        <v>0</v>
      </c>
      <c r="W11" s="7">
        <v>6971771.6399999987</v>
      </c>
      <c r="X11" s="7">
        <v>8556783.8900000006</v>
      </c>
      <c r="Y11" s="7">
        <v>639251.12</v>
      </c>
      <c r="Z11" s="7">
        <v>12644476.250000006</v>
      </c>
      <c r="AA11" s="7">
        <v>3665876.0899999994</v>
      </c>
      <c r="AB11" s="7">
        <v>0</v>
      </c>
      <c r="AC11" s="7">
        <v>6039227.2399999984</v>
      </c>
      <c r="AD11" s="7">
        <v>2602542.89</v>
      </c>
      <c r="AE11" s="7">
        <v>0</v>
      </c>
      <c r="AF11" s="7">
        <v>3868677.9299999997</v>
      </c>
      <c r="AG11" s="7">
        <v>3739788.33</v>
      </c>
      <c r="AH11" s="7">
        <v>51105.86</v>
      </c>
      <c r="AI11" s="7">
        <v>6809368.25</v>
      </c>
      <c r="AJ11" s="7">
        <v>1977056.4</v>
      </c>
      <c r="AK11" s="7">
        <v>0</v>
      </c>
      <c r="AL11" s="7">
        <v>4294481.21</v>
      </c>
      <c r="AM11" s="7">
        <v>2898943.4399999995</v>
      </c>
      <c r="AN11" s="7">
        <v>0</v>
      </c>
      <c r="AO11" s="7">
        <v>4609290.8599999994</v>
      </c>
      <c r="AP11" s="7">
        <v>12983884.699999999</v>
      </c>
      <c r="AQ11" s="7">
        <v>0</v>
      </c>
      <c r="AR11" s="7">
        <v>20065307.199999999</v>
      </c>
      <c r="AS11" s="7">
        <v>8122316.8400000008</v>
      </c>
      <c r="AT11" s="7">
        <v>167255.54999999999</v>
      </c>
      <c r="AU11" s="7">
        <v>12451327.18</v>
      </c>
      <c r="AV11" s="7">
        <v>1642800.0499999998</v>
      </c>
      <c r="AW11" s="7">
        <v>0</v>
      </c>
      <c r="AX11" s="7">
        <v>2651607.46</v>
      </c>
      <c r="AY11" s="7">
        <v>327338.96999999997</v>
      </c>
      <c r="AZ11" s="7">
        <v>0</v>
      </c>
      <c r="BA11" s="7">
        <v>535519.25</v>
      </c>
      <c r="BB11" s="7">
        <v>2423794.4899999988</v>
      </c>
      <c r="BC11" s="7">
        <v>0</v>
      </c>
      <c r="BD11" s="7">
        <v>4145805.9499999979</v>
      </c>
      <c r="BE11" s="7">
        <v>0</v>
      </c>
      <c r="BF11" s="7">
        <v>0</v>
      </c>
      <c r="BG11" s="7">
        <v>0</v>
      </c>
      <c r="BH11" s="7"/>
      <c r="BI11" s="7">
        <v>0</v>
      </c>
      <c r="BJ11" s="7"/>
      <c r="BK11" s="7">
        <v>0</v>
      </c>
      <c r="BL11" s="7">
        <v>0</v>
      </c>
      <c r="BM11" s="7">
        <v>0</v>
      </c>
      <c r="BN11" s="7"/>
      <c r="BO11" s="7">
        <v>0</v>
      </c>
      <c r="BP11" s="7"/>
      <c r="BQ11" s="7"/>
      <c r="BR11" s="7">
        <v>173098456.34000006</v>
      </c>
      <c r="BS11" s="7">
        <f t="shared" ref="BS11:BS37" si="0">D11+G11+J11+M11+P11+S11+V11+Y11+AB11+AE11+AH11+AK11+AN11+AQ11+AT11+AW11+AZ11+BC11+BF11+BI11+BL11+BO11</f>
        <v>956726.95</v>
      </c>
      <c r="BT11" s="7">
        <v>263574727.28000003</v>
      </c>
    </row>
    <row r="12" spans="1:72" x14ac:dyDescent="0.25">
      <c r="A12" s="8" t="s">
        <v>49</v>
      </c>
      <c r="B12" s="9" t="s">
        <v>60</v>
      </c>
      <c r="C12" s="10">
        <v>8480817.5599999987</v>
      </c>
      <c r="D12" s="10">
        <v>0</v>
      </c>
      <c r="E12" s="10">
        <v>11052295.470000003</v>
      </c>
      <c r="F12" s="10"/>
      <c r="G12" s="10">
        <v>0</v>
      </c>
      <c r="H12" s="10"/>
      <c r="I12" s="10">
        <v>210045.84999999998</v>
      </c>
      <c r="J12" s="10">
        <v>0</v>
      </c>
      <c r="K12" s="10">
        <v>405675.77</v>
      </c>
      <c r="L12" s="10">
        <v>207229.22000000003</v>
      </c>
      <c r="M12" s="10">
        <v>0</v>
      </c>
      <c r="N12" s="10">
        <v>388878.45000000007</v>
      </c>
      <c r="O12" s="10">
        <v>40486.109999999993</v>
      </c>
      <c r="P12" s="10">
        <v>6800</v>
      </c>
      <c r="Q12" s="10">
        <v>64250.37</v>
      </c>
      <c r="R12" s="10">
        <v>64778.759999999995</v>
      </c>
      <c r="S12" s="10">
        <v>0</v>
      </c>
      <c r="T12" s="10">
        <v>130692.95</v>
      </c>
      <c r="U12" s="10">
        <v>468693.35000000003</v>
      </c>
      <c r="V12" s="10">
        <v>0</v>
      </c>
      <c r="W12" s="10">
        <v>862891.31</v>
      </c>
      <c r="X12" s="10">
        <v>790220.86</v>
      </c>
      <c r="Y12" s="10">
        <v>43773.509999999995</v>
      </c>
      <c r="Z12" s="10">
        <v>1356073.76</v>
      </c>
      <c r="AA12" s="10">
        <v>346696.89</v>
      </c>
      <c r="AB12" s="10">
        <v>0</v>
      </c>
      <c r="AC12" s="10">
        <v>684652.54999999993</v>
      </c>
      <c r="AD12" s="10">
        <v>291467.59000000003</v>
      </c>
      <c r="AE12" s="10">
        <v>0</v>
      </c>
      <c r="AF12" s="10">
        <v>522826.47</v>
      </c>
      <c r="AG12" s="10">
        <v>354810.87000000005</v>
      </c>
      <c r="AH12" s="10">
        <v>3506.25</v>
      </c>
      <c r="AI12" s="10">
        <v>767342.54</v>
      </c>
      <c r="AJ12" s="10">
        <v>194336.27</v>
      </c>
      <c r="AK12" s="10">
        <v>0</v>
      </c>
      <c r="AL12" s="10">
        <v>517086.51</v>
      </c>
      <c r="AM12" s="10">
        <v>265809.46000000002</v>
      </c>
      <c r="AN12" s="10">
        <v>0</v>
      </c>
      <c r="AO12" s="10">
        <v>625299.65</v>
      </c>
      <c r="AP12" s="10">
        <v>953904.2</v>
      </c>
      <c r="AQ12" s="10">
        <v>0</v>
      </c>
      <c r="AR12" s="10">
        <v>1766764.69</v>
      </c>
      <c r="AS12" s="10">
        <v>1242550.6399999999</v>
      </c>
      <c r="AT12" s="10">
        <v>11475</v>
      </c>
      <c r="AU12" s="10">
        <v>2374367.1700000004</v>
      </c>
      <c r="AV12" s="10">
        <v>150888.20000000001</v>
      </c>
      <c r="AW12" s="10">
        <v>0</v>
      </c>
      <c r="AX12" s="10">
        <v>325198.45</v>
      </c>
      <c r="AY12" s="10">
        <v>19052.580000000002</v>
      </c>
      <c r="AZ12" s="10">
        <v>0</v>
      </c>
      <c r="BA12" s="10">
        <v>48247.32</v>
      </c>
      <c r="BB12" s="10">
        <v>214747.22</v>
      </c>
      <c r="BC12" s="10">
        <v>0</v>
      </c>
      <c r="BD12" s="10">
        <v>428167.19000000006</v>
      </c>
      <c r="BE12" s="10">
        <v>0</v>
      </c>
      <c r="BF12" s="10">
        <v>0</v>
      </c>
      <c r="BG12" s="10">
        <v>0</v>
      </c>
      <c r="BH12" s="10"/>
      <c r="BI12" s="10">
        <v>0</v>
      </c>
      <c r="BJ12" s="10"/>
      <c r="BK12" s="10">
        <v>0</v>
      </c>
      <c r="BL12" s="10">
        <v>0</v>
      </c>
      <c r="BM12" s="10">
        <v>0</v>
      </c>
      <c r="BN12" s="10"/>
      <c r="BO12" s="10">
        <v>0</v>
      </c>
      <c r="BP12" s="10"/>
      <c r="BQ12" s="10"/>
      <c r="BR12" s="10">
        <v>14296535.629999997</v>
      </c>
      <c r="BS12" s="10">
        <f t="shared" si="0"/>
        <v>65554.759999999995</v>
      </c>
      <c r="BT12" s="10">
        <v>22320710.620000005</v>
      </c>
    </row>
    <row r="13" spans="1:72" x14ac:dyDescent="0.25">
      <c r="A13" s="8" t="s">
        <v>27</v>
      </c>
      <c r="B13" s="9" t="s">
        <v>59</v>
      </c>
      <c r="C13" s="10">
        <v>111542833.78999999</v>
      </c>
      <c r="D13" s="10">
        <v>0</v>
      </c>
      <c r="E13" s="10">
        <v>187615527.07999998</v>
      </c>
      <c r="F13" s="10">
        <v>204000</v>
      </c>
      <c r="G13" s="10">
        <v>0</v>
      </c>
      <c r="H13" s="10">
        <v>504000</v>
      </c>
      <c r="I13" s="10">
        <v>0</v>
      </c>
      <c r="J13" s="10">
        <v>0</v>
      </c>
      <c r="K13" s="10">
        <v>0</v>
      </c>
      <c r="L13" s="10">
        <v>2604000</v>
      </c>
      <c r="M13" s="10">
        <v>0</v>
      </c>
      <c r="N13" s="10">
        <v>3631135.62</v>
      </c>
      <c r="O13" s="10">
        <v>60000</v>
      </c>
      <c r="P13" s="10">
        <v>0</v>
      </c>
      <c r="Q13" s="10">
        <v>185584.76</v>
      </c>
      <c r="R13" s="10">
        <v>135000</v>
      </c>
      <c r="S13" s="10">
        <v>0</v>
      </c>
      <c r="T13" s="10">
        <v>234624.21000000002</v>
      </c>
      <c r="U13" s="10">
        <v>305000</v>
      </c>
      <c r="V13" s="10">
        <v>0</v>
      </c>
      <c r="W13" s="10">
        <v>367920.19</v>
      </c>
      <c r="X13" s="10">
        <v>5656077.6299999999</v>
      </c>
      <c r="Y13" s="10">
        <v>0</v>
      </c>
      <c r="Z13" s="10">
        <v>18031470.100000005</v>
      </c>
      <c r="AA13" s="10">
        <v>394847966.50999999</v>
      </c>
      <c r="AB13" s="10">
        <v>0</v>
      </c>
      <c r="AC13" s="10">
        <v>483039114.72000003</v>
      </c>
      <c r="AD13" s="10">
        <v>8065778</v>
      </c>
      <c r="AE13" s="10">
        <v>0</v>
      </c>
      <c r="AF13" s="10">
        <v>15237238.17</v>
      </c>
      <c r="AG13" s="10">
        <v>3683269.99</v>
      </c>
      <c r="AH13" s="10">
        <v>0</v>
      </c>
      <c r="AI13" s="10">
        <v>5402011.9699999997</v>
      </c>
      <c r="AJ13" s="10">
        <v>301847623</v>
      </c>
      <c r="AK13" s="10">
        <v>0</v>
      </c>
      <c r="AL13" s="10">
        <v>361810787.76000011</v>
      </c>
      <c r="AM13" s="10">
        <v>14316439.859999998</v>
      </c>
      <c r="AN13" s="10">
        <v>0</v>
      </c>
      <c r="AO13" s="10">
        <v>22406901.740000006</v>
      </c>
      <c r="AP13" s="10">
        <v>2026968.27</v>
      </c>
      <c r="AQ13" s="10">
        <v>302802.27</v>
      </c>
      <c r="AR13" s="10">
        <v>7394402.6400000015</v>
      </c>
      <c r="AS13" s="10">
        <v>10207669.480000002</v>
      </c>
      <c r="AT13" s="10">
        <v>0</v>
      </c>
      <c r="AU13" s="10">
        <v>17972540.929999996</v>
      </c>
      <c r="AV13" s="10">
        <v>553046.66</v>
      </c>
      <c r="AW13" s="10">
        <v>0</v>
      </c>
      <c r="AX13" s="10">
        <v>721406.66</v>
      </c>
      <c r="AY13" s="10">
        <v>0</v>
      </c>
      <c r="AZ13" s="10">
        <v>0</v>
      </c>
      <c r="BA13" s="10">
        <v>0</v>
      </c>
      <c r="BB13" s="10">
        <v>4738776.9399999995</v>
      </c>
      <c r="BC13" s="10">
        <v>0</v>
      </c>
      <c r="BD13" s="10">
        <v>9320651.5899999961</v>
      </c>
      <c r="BE13" s="10"/>
      <c r="BF13" s="10">
        <v>0</v>
      </c>
      <c r="BG13" s="10"/>
      <c r="BH13" s="10"/>
      <c r="BI13" s="10">
        <v>0</v>
      </c>
      <c r="BJ13" s="10"/>
      <c r="BK13" s="10"/>
      <c r="BL13" s="10">
        <v>0</v>
      </c>
      <c r="BM13" s="10"/>
      <c r="BN13" s="10"/>
      <c r="BO13" s="10">
        <v>0</v>
      </c>
      <c r="BP13" s="10"/>
      <c r="BQ13" s="10"/>
      <c r="BR13" s="10">
        <v>860794450.13</v>
      </c>
      <c r="BS13" s="10">
        <f t="shared" si="0"/>
        <v>302802.27</v>
      </c>
      <c r="BT13" s="10">
        <v>1133875318.1399999</v>
      </c>
    </row>
    <row r="14" spans="1:72" x14ac:dyDescent="0.25">
      <c r="A14" s="8" t="s">
        <v>48</v>
      </c>
      <c r="B14" s="9" t="s">
        <v>58</v>
      </c>
      <c r="C14" s="10">
        <v>106387887</v>
      </c>
      <c r="D14" s="10">
        <v>0</v>
      </c>
      <c r="E14" s="10">
        <v>109543217.23</v>
      </c>
      <c r="F14" s="10">
        <v>370000</v>
      </c>
      <c r="G14" s="10">
        <v>0</v>
      </c>
      <c r="H14" s="10">
        <v>1134003.3</v>
      </c>
      <c r="I14" s="10">
        <v>41865707.980000004</v>
      </c>
      <c r="J14" s="10">
        <v>48853.79</v>
      </c>
      <c r="K14" s="10">
        <v>76836626.960000008</v>
      </c>
      <c r="L14" s="10">
        <v>20755300</v>
      </c>
      <c r="M14" s="10">
        <v>0</v>
      </c>
      <c r="N14" s="10">
        <v>35614959.689999998</v>
      </c>
      <c r="O14" s="10">
        <v>7455000</v>
      </c>
      <c r="P14" s="10">
        <v>0</v>
      </c>
      <c r="Q14" s="10">
        <v>20076640.34</v>
      </c>
      <c r="R14" s="10">
        <v>7055000</v>
      </c>
      <c r="S14" s="10">
        <v>0</v>
      </c>
      <c r="T14" s="10">
        <v>12195549.269999998</v>
      </c>
      <c r="U14" s="10">
        <v>1051100</v>
      </c>
      <c r="V14" s="10">
        <v>0</v>
      </c>
      <c r="W14" s="10">
        <v>5908170.4699999988</v>
      </c>
      <c r="X14" s="10">
        <v>25731225.559999999</v>
      </c>
      <c r="Y14" s="10">
        <v>0</v>
      </c>
      <c r="Z14" s="10">
        <v>51003065.969999991</v>
      </c>
      <c r="AA14" s="10">
        <v>166200064.27000001</v>
      </c>
      <c r="AB14" s="10">
        <v>0</v>
      </c>
      <c r="AC14" s="10">
        <v>198302837.94</v>
      </c>
      <c r="AD14" s="10">
        <v>12135100</v>
      </c>
      <c r="AE14" s="10">
        <v>0</v>
      </c>
      <c r="AF14" s="10">
        <v>23955989.150000002</v>
      </c>
      <c r="AG14" s="10">
        <v>219636217.09999996</v>
      </c>
      <c r="AH14" s="10">
        <v>0</v>
      </c>
      <c r="AI14" s="10">
        <v>590892994.11000025</v>
      </c>
      <c r="AJ14" s="10">
        <v>7982552368.6700001</v>
      </c>
      <c r="AK14" s="10">
        <v>0</v>
      </c>
      <c r="AL14" s="10">
        <v>8330574532.579998</v>
      </c>
      <c r="AM14" s="10">
        <v>10381472.449999999</v>
      </c>
      <c r="AN14" s="10">
        <v>0</v>
      </c>
      <c r="AO14" s="10">
        <v>21529554.150000002</v>
      </c>
      <c r="AP14" s="10">
        <v>133705597.69</v>
      </c>
      <c r="AQ14" s="10">
        <v>0</v>
      </c>
      <c r="AR14" s="10">
        <v>357073997.36000001</v>
      </c>
      <c r="AS14" s="10">
        <v>65966308</v>
      </c>
      <c r="AT14" s="10">
        <v>0</v>
      </c>
      <c r="AU14" s="10">
        <v>84193809.239999995</v>
      </c>
      <c r="AV14" s="10">
        <v>922500</v>
      </c>
      <c r="AW14" s="10">
        <v>0</v>
      </c>
      <c r="AX14" s="10">
        <v>2035500</v>
      </c>
      <c r="AY14" s="10">
        <v>6417837.6899999995</v>
      </c>
      <c r="AZ14" s="10">
        <v>0</v>
      </c>
      <c r="BA14" s="10">
        <v>6778951.8599999994</v>
      </c>
      <c r="BB14" s="10">
        <v>14043676.939999998</v>
      </c>
      <c r="BC14" s="10">
        <v>0</v>
      </c>
      <c r="BD14" s="10">
        <v>63537375.890000008</v>
      </c>
      <c r="BE14" s="10"/>
      <c r="BF14" s="10">
        <v>0</v>
      </c>
      <c r="BG14" s="10"/>
      <c r="BH14" s="10"/>
      <c r="BI14" s="10">
        <v>0</v>
      </c>
      <c r="BJ14" s="10"/>
      <c r="BK14" s="10"/>
      <c r="BL14" s="10">
        <v>0</v>
      </c>
      <c r="BM14" s="10"/>
      <c r="BN14" s="10"/>
      <c r="BO14" s="10">
        <v>0</v>
      </c>
      <c r="BP14" s="10"/>
      <c r="BQ14" s="10"/>
      <c r="BR14" s="10">
        <v>8822632363.3500004</v>
      </c>
      <c r="BS14" s="10">
        <f t="shared" si="0"/>
        <v>48853.79</v>
      </c>
      <c r="BT14" s="10">
        <v>9991187775.5099964</v>
      </c>
    </row>
    <row r="15" spans="1:72" x14ac:dyDescent="0.25">
      <c r="A15" s="8" t="s">
        <v>54</v>
      </c>
      <c r="B15" s="9" t="s">
        <v>66</v>
      </c>
      <c r="C15" s="10">
        <v>1903332.8599999999</v>
      </c>
      <c r="D15" s="10">
        <v>0</v>
      </c>
      <c r="E15" s="10">
        <v>2913999.54</v>
      </c>
      <c r="F15" s="10"/>
      <c r="G15" s="10">
        <v>0</v>
      </c>
      <c r="H15" s="10"/>
      <c r="I15" s="10"/>
      <c r="J15" s="10"/>
      <c r="K15" s="10"/>
      <c r="L15" s="10"/>
      <c r="M15" s="10">
        <v>0</v>
      </c>
      <c r="N15" s="10"/>
      <c r="O15" s="10"/>
      <c r="P15" s="10"/>
      <c r="Q15" s="10"/>
      <c r="R15" s="10"/>
      <c r="S15" s="10">
        <v>0</v>
      </c>
      <c r="T15" s="10"/>
      <c r="U15" s="10"/>
      <c r="V15" s="10">
        <v>0</v>
      </c>
      <c r="W15" s="10"/>
      <c r="X15" s="10"/>
      <c r="Y15" s="10"/>
      <c r="Z15" s="10"/>
      <c r="AA15" s="10"/>
      <c r="AB15" s="10"/>
      <c r="AC15" s="10"/>
      <c r="AD15" s="10">
        <v>0</v>
      </c>
      <c r="AE15" s="10"/>
      <c r="AF15" s="10">
        <v>0</v>
      </c>
      <c r="AG15" s="10"/>
      <c r="AH15" s="10"/>
      <c r="AI15" s="10"/>
      <c r="AJ15" s="10">
        <v>13317904.540000001</v>
      </c>
      <c r="AK15" s="10"/>
      <c r="AL15" s="10">
        <v>16054320.450000001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0</v>
      </c>
      <c r="BC15" s="10"/>
      <c r="BD15" s="10">
        <v>0</v>
      </c>
      <c r="BE15" s="10"/>
      <c r="BF15" s="10"/>
      <c r="BG15" s="10"/>
      <c r="BH15" s="10">
        <v>14344418.43</v>
      </c>
      <c r="BI15" s="10"/>
      <c r="BJ15" s="10">
        <v>21732443.630000003</v>
      </c>
      <c r="BK15" s="10">
        <v>0</v>
      </c>
      <c r="BL15" s="10"/>
      <c r="BM15" s="10">
        <v>0</v>
      </c>
      <c r="BN15" s="10"/>
      <c r="BO15" s="10"/>
      <c r="BP15" s="10"/>
      <c r="BQ15" s="10"/>
      <c r="BR15" s="10">
        <v>29565655.829999998</v>
      </c>
      <c r="BS15" s="10">
        <f t="shared" si="0"/>
        <v>0</v>
      </c>
      <c r="BT15" s="10">
        <v>40700763.620000005</v>
      </c>
    </row>
    <row r="16" spans="1:72" x14ac:dyDescent="0.25">
      <c r="A16" s="8" t="s">
        <v>28</v>
      </c>
      <c r="B16" s="9" t="s">
        <v>70</v>
      </c>
      <c r="C16" s="10">
        <v>10000</v>
      </c>
      <c r="D16" s="10">
        <v>0</v>
      </c>
      <c r="E16" s="10">
        <v>10000</v>
      </c>
      <c r="F16" s="10"/>
      <c r="G16" s="10">
        <v>0</v>
      </c>
      <c r="H16" s="10"/>
      <c r="I16" s="10"/>
      <c r="J16" s="10"/>
      <c r="K16" s="10"/>
      <c r="L16" s="10"/>
      <c r="M16" s="10">
        <v>0</v>
      </c>
      <c r="N16" s="10"/>
      <c r="O16" s="10"/>
      <c r="P16" s="10"/>
      <c r="Q16" s="10"/>
      <c r="R16" s="10"/>
      <c r="S16" s="10">
        <v>0</v>
      </c>
      <c r="T16" s="10"/>
      <c r="U16" s="10"/>
      <c r="V16" s="10">
        <v>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>
        <v>10000</v>
      </c>
      <c r="BS16" s="10">
        <f t="shared" si="0"/>
        <v>0</v>
      </c>
      <c r="BT16" s="10">
        <v>10000</v>
      </c>
    </row>
    <row r="17" spans="1:72" x14ac:dyDescent="0.25">
      <c r="A17" s="8" t="s">
        <v>52</v>
      </c>
      <c r="B17" s="9" t="s">
        <v>64</v>
      </c>
      <c r="C17" s="10">
        <v>2064500</v>
      </c>
      <c r="D17" s="10">
        <v>0</v>
      </c>
      <c r="E17" s="10">
        <v>4665113.4700000007</v>
      </c>
      <c r="F17" s="10"/>
      <c r="G17" s="10">
        <v>0</v>
      </c>
      <c r="H17" s="10"/>
      <c r="I17" s="10"/>
      <c r="J17" s="10"/>
      <c r="K17" s="10"/>
      <c r="L17" s="10">
        <v>0</v>
      </c>
      <c r="M17" s="10">
        <v>0</v>
      </c>
      <c r="N17" s="10">
        <v>0</v>
      </c>
      <c r="O17" s="10"/>
      <c r="P17" s="10"/>
      <c r="Q17" s="10"/>
      <c r="R17" s="10">
        <v>0</v>
      </c>
      <c r="S17" s="10">
        <v>0</v>
      </c>
      <c r="T17" s="10">
        <v>0</v>
      </c>
      <c r="U17" s="10"/>
      <c r="V17" s="10">
        <v>0</v>
      </c>
      <c r="W17" s="10"/>
      <c r="X17" s="10">
        <v>0</v>
      </c>
      <c r="Y17" s="10">
        <v>0</v>
      </c>
      <c r="Z17" s="10">
        <v>0</v>
      </c>
      <c r="AA17" s="10"/>
      <c r="AB17" s="10"/>
      <c r="AC17" s="10"/>
      <c r="AD17" s="10"/>
      <c r="AE17" s="10"/>
      <c r="AF17" s="10"/>
      <c r="AG17" s="10">
        <v>0</v>
      </c>
      <c r="AH17" s="10">
        <v>0</v>
      </c>
      <c r="AI17" s="10">
        <v>0</v>
      </c>
      <c r="AJ17" s="10">
        <v>10000</v>
      </c>
      <c r="AK17" s="10"/>
      <c r="AL17" s="10">
        <v>12273.83</v>
      </c>
      <c r="AM17" s="10">
        <v>0</v>
      </c>
      <c r="AN17" s="10"/>
      <c r="AO17" s="10">
        <v>0</v>
      </c>
      <c r="AP17" s="10">
        <v>0</v>
      </c>
      <c r="AQ17" s="10">
        <v>0</v>
      </c>
      <c r="AR17" s="10">
        <v>1057557.05</v>
      </c>
      <c r="AS17" s="10"/>
      <c r="AT17" s="10"/>
      <c r="AU17" s="10"/>
      <c r="AV17" s="10">
        <v>7000</v>
      </c>
      <c r="AW17" s="10">
        <v>0</v>
      </c>
      <c r="AX17" s="10">
        <v>7000</v>
      </c>
      <c r="AY17" s="10">
        <v>10538487.539999999</v>
      </c>
      <c r="AZ17" s="10">
        <v>0</v>
      </c>
      <c r="BA17" s="10">
        <v>13000000</v>
      </c>
      <c r="BB17" s="10">
        <v>0</v>
      </c>
      <c r="BC17" s="10">
        <v>0</v>
      </c>
      <c r="BD17" s="10">
        <v>0</v>
      </c>
      <c r="BE17" s="10"/>
      <c r="BF17" s="10">
        <v>0</v>
      </c>
      <c r="BG17" s="10"/>
      <c r="BH17" s="10"/>
      <c r="BI17" s="10">
        <v>0</v>
      </c>
      <c r="BJ17" s="10"/>
      <c r="BK17" s="10"/>
      <c r="BL17" s="10">
        <v>0</v>
      </c>
      <c r="BM17" s="10"/>
      <c r="BN17" s="10"/>
      <c r="BO17" s="10">
        <v>0</v>
      </c>
      <c r="BP17" s="10"/>
      <c r="BQ17" s="10"/>
      <c r="BR17" s="10">
        <v>12619987.539999999</v>
      </c>
      <c r="BS17" s="10">
        <f t="shared" si="0"/>
        <v>0</v>
      </c>
      <c r="BT17" s="10">
        <v>18741944.350000001</v>
      </c>
    </row>
    <row r="18" spans="1:72" x14ac:dyDescent="0.25">
      <c r="A18" s="8" t="s">
        <v>51</v>
      </c>
      <c r="B18" s="9" t="s">
        <v>63</v>
      </c>
      <c r="C18" s="10">
        <v>5846000</v>
      </c>
      <c r="D18" s="10">
        <v>0</v>
      </c>
      <c r="E18" s="10">
        <v>6439142.5</v>
      </c>
      <c r="F18" s="10"/>
      <c r="G18" s="10">
        <v>0</v>
      </c>
      <c r="H18" s="10"/>
      <c r="I18" s="10"/>
      <c r="J18" s="10"/>
      <c r="K18" s="10"/>
      <c r="L18" s="10"/>
      <c r="M18" s="10">
        <v>0</v>
      </c>
      <c r="N18" s="10"/>
      <c r="O18" s="10">
        <v>0</v>
      </c>
      <c r="P18" s="10">
        <v>0</v>
      </c>
      <c r="Q18" s="10">
        <v>0</v>
      </c>
      <c r="R18" s="10"/>
      <c r="S18" s="10">
        <v>0</v>
      </c>
      <c r="T18" s="10"/>
      <c r="U18" s="10">
        <v>800000</v>
      </c>
      <c r="V18" s="10">
        <v>0</v>
      </c>
      <c r="W18" s="10">
        <v>800000</v>
      </c>
      <c r="X18" s="10">
        <v>100000</v>
      </c>
      <c r="Y18" s="10">
        <v>0</v>
      </c>
      <c r="Z18" s="10">
        <v>106902.73</v>
      </c>
      <c r="AA18" s="10"/>
      <c r="AB18" s="10"/>
      <c r="AC18" s="10"/>
      <c r="AD18" s="10">
        <v>125000</v>
      </c>
      <c r="AE18" s="10"/>
      <c r="AF18" s="10">
        <v>126171.63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>
        <v>3352600</v>
      </c>
      <c r="AT18" s="10">
        <v>0</v>
      </c>
      <c r="AU18" s="10">
        <v>8049174.6100000003</v>
      </c>
      <c r="AV18" s="10"/>
      <c r="AW18" s="10"/>
      <c r="AX18" s="10"/>
      <c r="AY18" s="10">
        <v>75000</v>
      </c>
      <c r="AZ18" s="10"/>
      <c r="BA18" s="10">
        <v>75000</v>
      </c>
      <c r="BB18" s="10"/>
      <c r="BC18" s="10"/>
      <c r="BD18" s="10"/>
      <c r="BE18" s="10">
        <v>299022109.02999997</v>
      </c>
      <c r="BF18" s="10"/>
      <c r="BG18" s="10">
        <v>4567542095.0199995</v>
      </c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>
        <v>309320709.02999997</v>
      </c>
      <c r="BS18" s="10">
        <f t="shared" si="0"/>
        <v>0</v>
      </c>
      <c r="BT18" s="10">
        <v>4583138486.4899988</v>
      </c>
    </row>
    <row r="19" spans="1:72" s="12" customFormat="1" x14ac:dyDescent="0.25">
      <c r="A19" s="24" t="s">
        <v>85</v>
      </c>
      <c r="B19" s="25"/>
      <c r="C19" s="11">
        <f>SUM(C11:C18)</f>
        <v>349752875.9000001</v>
      </c>
      <c r="D19" s="11">
        <f t="shared" ref="D19:BO19" si="1">SUM(D11:D18)</f>
        <v>0</v>
      </c>
      <c r="E19" s="11">
        <f t="shared" si="1"/>
        <v>489786858.78000015</v>
      </c>
      <c r="F19" s="11">
        <f t="shared" si="1"/>
        <v>574000</v>
      </c>
      <c r="G19" s="11">
        <f t="shared" si="1"/>
        <v>0</v>
      </c>
      <c r="H19" s="11">
        <f t="shared" si="1"/>
        <v>1638003.3</v>
      </c>
      <c r="I19" s="11">
        <f t="shared" si="1"/>
        <v>45157407.110000007</v>
      </c>
      <c r="J19" s="11">
        <f t="shared" si="1"/>
        <v>48853.79</v>
      </c>
      <c r="K19" s="11">
        <f t="shared" si="1"/>
        <v>81906106.750000015</v>
      </c>
      <c r="L19" s="11">
        <f t="shared" si="1"/>
        <v>26048234.859999999</v>
      </c>
      <c r="M19" s="11">
        <f t="shared" si="1"/>
        <v>0</v>
      </c>
      <c r="N19" s="11">
        <f t="shared" si="1"/>
        <v>43500325.960000001</v>
      </c>
      <c r="O19" s="11">
        <f t="shared" si="1"/>
        <v>8188448.79</v>
      </c>
      <c r="P19" s="11">
        <f t="shared" si="1"/>
        <v>105914.42</v>
      </c>
      <c r="Q19" s="11">
        <f t="shared" si="1"/>
        <v>21263741.98</v>
      </c>
      <c r="R19" s="11">
        <f t="shared" si="1"/>
        <v>7976499.3700000001</v>
      </c>
      <c r="S19" s="11">
        <f t="shared" si="1"/>
        <v>0</v>
      </c>
      <c r="T19" s="11">
        <f t="shared" si="1"/>
        <v>14034747.069999997</v>
      </c>
      <c r="U19" s="11">
        <f t="shared" si="1"/>
        <v>6346576.7000000002</v>
      </c>
      <c r="V19" s="11">
        <f t="shared" si="1"/>
        <v>0</v>
      </c>
      <c r="W19" s="11">
        <f t="shared" si="1"/>
        <v>14910753.609999999</v>
      </c>
      <c r="X19" s="11">
        <f t="shared" si="1"/>
        <v>40834307.939999998</v>
      </c>
      <c r="Y19" s="11">
        <f t="shared" si="1"/>
        <v>683024.63</v>
      </c>
      <c r="Z19" s="11">
        <f t="shared" si="1"/>
        <v>83141988.810000002</v>
      </c>
      <c r="AA19" s="11">
        <f t="shared" si="1"/>
        <v>565060603.75999999</v>
      </c>
      <c r="AB19" s="11">
        <f t="shared" si="1"/>
        <v>0</v>
      </c>
      <c r="AC19" s="11">
        <f t="shared" si="1"/>
        <v>688065832.45000005</v>
      </c>
      <c r="AD19" s="11">
        <f t="shared" si="1"/>
        <v>23219888.48</v>
      </c>
      <c r="AE19" s="11">
        <f t="shared" si="1"/>
        <v>0</v>
      </c>
      <c r="AF19" s="11">
        <f t="shared" si="1"/>
        <v>43710903.350000001</v>
      </c>
      <c r="AG19" s="11">
        <f t="shared" si="1"/>
        <v>227414086.28999996</v>
      </c>
      <c r="AH19" s="11">
        <f t="shared" si="1"/>
        <v>54612.11</v>
      </c>
      <c r="AI19" s="11">
        <f t="shared" si="1"/>
        <v>603871716.87000024</v>
      </c>
      <c r="AJ19" s="11">
        <f t="shared" si="1"/>
        <v>8299899288.8800001</v>
      </c>
      <c r="AK19" s="11">
        <f t="shared" si="1"/>
        <v>0</v>
      </c>
      <c r="AL19" s="11">
        <f t="shared" si="1"/>
        <v>8713263482.3399982</v>
      </c>
      <c r="AM19" s="11">
        <f t="shared" si="1"/>
        <v>27862665.209999997</v>
      </c>
      <c r="AN19" s="11">
        <f t="shared" si="1"/>
        <v>0</v>
      </c>
      <c r="AO19" s="11">
        <f t="shared" si="1"/>
        <v>49171046.400000006</v>
      </c>
      <c r="AP19" s="11">
        <f t="shared" si="1"/>
        <v>149670354.85999998</v>
      </c>
      <c r="AQ19" s="11">
        <f t="shared" si="1"/>
        <v>302802.27</v>
      </c>
      <c r="AR19" s="11">
        <f t="shared" si="1"/>
        <v>387358028.94</v>
      </c>
      <c r="AS19" s="11">
        <f t="shared" si="1"/>
        <v>88891444.960000008</v>
      </c>
      <c r="AT19" s="11">
        <f t="shared" si="1"/>
        <v>178730.55</v>
      </c>
      <c r="AU19" s="11">
        <f t="shared" si="1"/>
        <v>125041219.12999998</v>
      </c>
      <c r="AV19" s="11">
        <f t="shared" si="1"/>
        <v>3276234.9099999997</v>
      </c>
      <c r="AW19" s="11">
        <f t="shared" si="1"/>
        <v>0</v>
      </c>
      <c r="AX19" s="11">
        <f t="shared" si="1"/>
        <v>5740712.5700000003</v>
      </c>
      <c r="AY19" s="11">
        <f t="shared" si="1"/>
        <v>17377716.779999997</v>
      </c>
      <c r="AZ19" s="11">
        <f t="shared" si="1"/>
        <v>0</v>
      </c>
      <c r="BA19" s="11">
        <f t="shared" si="1"/>
        <v>20437718.43</v>
      </c>
      <c r="BB19" s="11">
        <f t="shared" si="1"/>
        <v>21420995.589999996</v>
      </c>
      <c r="BC19" s="11">
        <f t="shared" si="1"/>
        <v>0</v>
      </c>
      <c r="BD19" s="11">
        <f t="shared" si="1"/>
        <v>77432000.620000005</v>
      </c>
      <c r="BE19" s="11">
        <f t="shared" si="1"/>
        <v>299022109.02999997</v>
      </c>
      <c r="BF19" s="11">
        <f t="shared" si="1"/>
        <v>0</v>
      </c>
      <c r="BG19" s="11">
        <f t="shared" si="1"/>
        <v>4567542095.0199995</v>
      </c>
      <c r="BH19" s="11">
        <f t="shared" si="1"/>
        <v>14344418.43</v>
      </c>
      <c r="BI19" s="11">
        <f t="shared" si="1"/>
        <v>0</v>
      </c>
      <c r="BJ19" s="11">
        <f t="shared" si="1"/>
        <v>21732443.630000003</v>
      </c>
      <c r="BK19" s="11">
        <f t="shared" si="1"/>
        <v>0</v>
      </c>
      <c r="BL19" s="11">
        <f t="shared" si="1"/>
        <v>0</v>
      </c>
      <c r="BM19" s="11">
        <f t="shared" si="1"/>
        <v>0</v>
      </c>
      <c r="BN19" s="11">
        <f t="shared" si="1"/>
        <v>0</v>
      </c>
      <c r="BO19" s="11">
        <f t="shared" si="1"/>
        <v>0</v>
      </c>
      <c r="BP19" s="11">
        <f t="shared" ref="BP19:BT19" si="2">SUM(BP11:BP18)</f>
        <v>0</v>
      </c>
      <c r="BQ19" s="11"/>
      <c r="BR19" s="11">
        <f t="shared" si="2"/>
        <v>10222338157.850002</v>
      </c>
      <c r="BS19" s="11">
        <f t="shared" si="2"/>
        <v>1373937.77</v>
      </c>
      <c r="BT19" s="11">
        <f t="shared" si="2"/>
        <v>16053549726.009995</v>
      </c>
    </row>
    <row r="20" spans="1:72" x14ac:dyDescent="0.25">
      <c r="A20" s="8" t="s">
        <v>50</v>
      </c>
      <c r="B20" s="9" t="s">
        <v>62</v>
      </c>
      <c r="C20" s="10">
        <v>17008163.390000001</v>
      </c>
      <c r="D20" s="10">
        <v>0</v>
      </c>
      <c r="E20" s="10">
        <v>30406012.070000004</v>
      </c>
      <c r="F20" s="10">
        <v>0</v>
      </c>
      <c r="G20" s="10">
        <v>0</v>
      </c>
      <c r="H20" s="10">
        <v>0</v>
      </c>
      <c r="I20" s="10">
        <v>200000</v>
      </c>
      <c r="J20" s="10">
        <v>0</v>
      </c>
      <c r="K20" s="10">
        <v>1900000</v>
      </c>
      <c r="L20" s="10">
        <v>1668840</v>
      </c>
      <c r="M20" s="10">
        <v>0</v>
      </c>
      <c r="N20" s="10">
        <v>1685304.37</v>
      </c>
      <c r="O20" s="10"/>
      <c r="P20" s="10"/>
      <c r="Q20" s="10"/>
      <c r="R20" s="10">
        <v>100000</v>
      </c>
      <c r="S20" s="10">
        <v>0</v>
      </c>
      <c r="T20" s="10">
        <v>100000</v>
      </c>
      <c r="U20" s="10">
        <v>50000</v>
      </c>
      <c r="V20" s="10">
        <v>0</v>
      </c>
      <c r="W20" s="10">
        <v>242734.15</v>
      </c>
      <c r="X20" s="10">
        <v>702258</v>
      </c>
      <c r="Y20" s="10">
        <v>0</v>
      </c>
      <c r="Z20" s="10">
        <v>2879416.07</v>
      </c>
      <c r="AA20" s="10">
        <v>7238524</v>
      </c>
      <c r="AB20" s="10">
        <v>0</v>
      </c>
      <c r="AC20" s="10">
        <v>26438693.209999997</v>
      </c>
      <c r="AD20" s="10">
        <v>3275000</v>
      </c>
      <c r="AE20" s="10">
        <v>0</v>
      </c>
      <c r="AF20" s="10">
        <v>5868062.0599999996</v>
      </c>
      <c r="AG20" s="10">
        <v>0</v>
      </c>
      <c r="AH20" s="10">
        <v>0</v>
      </c>
      <c r="AI20" s="10">
        <v>709753.71</v>
      </c>
      <c r="AJ20" s="10">
        <v>100000</v>
      </c>
      <c r="AK20" s="10">
        <v>0</v>
      </c>
      <c r="AL20" s="10">
        <v>30184333.950000003</v>
      </c>
      <c r="AM20" s="10">
        <v>19865366.530000001</v>
      </c>
      <c r="AN20" s="10">
        <v>0</v>
      </c>
      <c r="AO20" s="10">
        <v>59179207.109999992</v>
      </c>
      <c r="AP20" s="10">
        <v>0</v>
      </c>
      <c r="AQ20" s="10">
        <v>0</v>
      </c>
      <c r="AR20" s="10">
        <v>21168.46</v>
      </c>
      <c r="AS20" s="10">
        <v>1812000</v>
      </c>
      <c r="AT20" s="10">
        <v>0</v>
      </c>
      <c r="AU20" s="10">
        <v>3787726.1100000003</v>
      </c>
      <c r="AV20" s="10">
        <v>6000</v>
      </c>
      <c r="AW20" s="10">
        <v>0</v>
      </c>
      <c r="AX20" s="10">
        <v>6000</v>
      </c>
      <c r="AY20" s="10"/>
      <c r="AZ20" s="10">
        <v>0</v>
      </c>
      <c r="BA20" s="10"/>
      <c r="BB20" s="10">
        <v>1246514.01</v>
      </c>
      <c r="BC20" s="10">
        <v>0</v>
      </c>
      <c r="BD20" s="10">
        <v>3774545.5100000002</v>
      </c>
      <c r="BE20" s="10"/>
      <c r="BF20" s="10">
        <v>0</v>
      </c>
      <c r="BG20" s="10"/>
      <c r="BH20" s="10"/>
      <c r="BI20" s="10">
        <v>0</v>
      </c>
      <c r="BJ20" s="10"/>
      <c r="BK20" s="10"/>
      <c r="BL20" s="10">
        <v>0</v>
      </c>
      <c r="BM20" s="10"/>
      <c r="BN20" s="10"/>
      <c r="BO20" s="10">
        <v>0</v>
      </c>
      <c r="BP20" s="10"/>
      <c r="BQ20" s="10"/>
      <c r="BR20" s="10">
        <v>53272665.930000007</v>
      </c>
      <c r="BS20" s="10">
        <f t="shared" si="0"/>
        <v>0</v>
      </c>
      <c r="BT20" s="10">
        <v>167182956.78</v>
      </c>
    </row>
    <row r="21" spans="1:72" x14ac:dyDescent="0.25">
      <c r="A21" s="8" t="s">
        <v>53</v>
      </c>
      <c r="B21" s="9" t="s">
        <v>65</v>
      </c>
      <c r="C21" s="10">
        <v>1103723.74</v>
      </c>
      <c r="D21" s="10">
        <v>0</v>
      </c>
      <c r="E21" s="10">
        <v>3882519.95</v>
      </c>
      <c r="F21" s="10">
        <v>220000</v>
      </c>
      <c r="G21" s="10">
        <v>0</v>
      </c>
      <c r="H21" s="10">
        <v>487517.6</v>
      </c>
      <c r="I21" s="10">
        <v>150000</v>
      </c>
      <c r="J21" s="10">
        <v>0</v>
      </c>
      <c r="K21" s="10">
        <v>190349568.67999998</v>
      </c>
      <c r="L21" s="10">
        <v>25442868.439999998</v>
      </c>
      <c r="M21" s="10">
        <v>0</v>
      </c>
      <c r="N21" s="10">
        <v>175437726.59999996</v>
      </c>
      <c r="O21" s="10">
        <v>2700000</v>
      </c>
      <c r="P21" s="10">
        <v>0</v>
      </c>
      <c r="Q21" s="10">
        <v>14797458.880000001</v>
      </c>
      <c r="R21" s="10">
        <v>887500</v>
      </c>
      <c r="S21" s="10">
        <v>0</v>
      </c>
      <c r="T21" s="10">
        <v>106575952.67999999</v>
      </c>
      <c r="U21" s="10">
        <v>46222413.879999995</v>
      </c>
      <c r="V21" s="10">
        <v>0</v>
      </c>
      <c r="W21" s="10">
        <v>462969987.52000004</v>
      </c>
      <c r="X21" s="10">
        <v>48790762.339999989</v>
      </c>
      <c r="Y21" s="10">
        <v>0</v>
      </c>
      <c r="Z21" s="10">
        <v>1357700807.5400002</v>
      </c>
      <c r="AA21" s="10">
        <v>520263941.67000002</v>
      </c>
      <c r="AB21" s="10">
        <v>6608671.3600000003</v>
      </c>
      <c r="AC21" s="10">
        <v>1455094024.02</v>
      </c>
      <c r="AD21" s="10">
        <v>4500000</v>
      </c>
      <c r="AE21" s="10">
        <v>0</v>
      </c>
      <c r="AF21" s="10">
        <v>39975783.410000004</v>
      </c>
      <c r="AG21" s="10">
        <v>950000</v>
      </c>
      <c r="AH21" s="10">
        <v>0</v>
      </c>
      <c r="AI21" s="10">
        <v>42361102.820000008</v>
      </c>
      <c r="AJ21" s="10">
        <v>39875634.149999999</v>
      </c>
      <c r="AK21" s="10">
        <v>0</v>
      </c>
      <c r="AL21" s="10">
        <v>844789962.91000009</v>
      </c>
      <c r="AM21" s="10">
        <v>47958320.210000001</v>
      </c>
      <c r="AN21" s="10">
        <v>0</v>
      </c>
      <c r="AO21" s="10">
        <v>1099524174.0199995</v>
      </c>
      <c r="AP21" s="10">
        <v>0</v>
      </c>
      <c r="AQ21" s="10">
        <v>0</v>
      </c>
      <c r="AR21" s="10">
        <v>0</v>
      </c>
      <c r="AS21" s="10">
        <v>7962119.0300000003</v>
      </c>
      <c r="AT21" s="10">
        <v>0</v>
      </c>
      <c r="AU21" s="10">
        <v>80173428.410000011</v>
      </c>
      <c r="AV21" s="10">
        <v>3130187.49</v>
      </c>
      <c r="AW21" s="10">
        <v>0</v>
      </c>
      <c r="AX21" s="10">
        <v>240871652.38000003</v>
      </c>
      <c r="AY21" s="10">
        <v>200000</v>
      </c>
      <c r="AZ21" s="10">
        <v>0</v>
      </c>
      <c r="BA21" s="10">
        <v>200000</v>
      </c>
      <c r="BB21" s="10">
        <v>0</v>
      </c>
      <c r="BC21" s="10">
        <v>0</v>
      </c>
      <c r="BD21" s="10">
        <v>12385905.32</v>
      </c>
      <c r="BE21" s="10"/>
      <c r="BF21" s="10">
        <v>0</v>
      </c>
      <c r="BG21" s="10"/>
      <c r="BH21" s="10"/>
      <c r="BI21" s="10">
        <v>0</v>
      </c>
      <c r="BJ21" s="10"/>
      <c r="BK21" s="10"/>
      <c r="BL21" s="10">
        <v>0</v>
      </c>
      <c r="BM21" s="10"/>
      <c r="BN21" s="10"/>
      <c r="BO21" s="10">
        <v>0</v>
      </c>
      <c r="BP21" s="10"/>
      <c r="BQ21" s="10"/>
      <c r="BR21" s="10">
        <v>750357470.95000005</v>
      </c>
      <c r="BS21" s="10">
        <f t="shared" si="0"/>
        <v>6608671.3600000003</v>
      </c>
      <c r="BT21" s="10">
        <v>6127577572.7400007</v>
      </c>
    </row>
    <row r="22" spans="1:72" x14ac:dyDescent="0.25">
      <c r="A22" s="8" t="s">
        <v>41</v>
      </c>
      <c r="B22" s="9" t="s">
        <v>71</v>
      </c>
      <c r="C22" s="10">
        <v>3100000</v>
      </c>
      <c r="D22" s="10">
        <v>0</v>
      </c>
      <c r="E22" s="10">
        <v>11093651.100000001</v>
      </c>
      <c r="F22" s="10"/>
      <c r="G22" s="10">
        <v>0</v>
      </c>
      <c r="H22" s="10"/>
      <c r="I22" s="10"/>
      <c r="J22" s="10"/>
      <c r="K22" s="10"/>
      <c r="L22" s="10">
        <v>0</v>
      </c>
      <c r="M22" s="10">
        <v>0</v>
      </c>
      <c r="N22" s="10">
        <v>24295.06</v>
      </c>
      <c r="O22" s="10"/>
      <c r="P22" s="10"/>
      <c r="Q22" s="10"/>
      <c r="R22" s="10">
        <v>0</v>
      </c>
      <c r="S22" s="10">
        <v>0</v>
      </c>
      <c r="T22" s="10">
        <v>0</v>
      </c>
      <c r="U22" s="10">
        <v>3350000</v>
      </c>
      <c r="V22" s="10">
        <v>0</v>
      </c>
      <c r="W22" s="10">
        <v>114385073.39</v>
      </c>
      <c r="X22" s="10">
        <v>0</v>
      </c>
      <c r="Y22" s="10">
        <v>0</v>
      </c>
      <c r="Z22" s="10">
        <v>21381753.849999998</v>
      </c>
      <c r="AA22" s="10">
        <v>3567337.98</v>
      </c>
      <c r="AB22" s="10">
        <v>0</v>
      </c>
      <c r="AC22" s="10">
        <v>241293094.89999998</v>
      </c>
      <c r="AD22" s="10">
        <v>900000</v>
      </c>
      <c r="AE22" s="10">
        <v>0</v>
      </c>
      <c r="AF22" s="10">
        <v>11002136.5</v>
      </c>
      <c r="AG22" s="10"/>
      <c r="AH22" s="10"/>
      <c r="AI22" s="10"/>
      <c r="AJ22" s="10">
        <v>0</v>
      </c>
      <c r="AK22" s="10">
        <v>0</v>
      </c>
      <c r="AL22" s="10">
        <v>12921047.889999999</v>
      </c>
      <c r="AM22" s="10">
        <v>0</v>
      </c>
      <c r="AN22" s="10">
        <v>0</v>
      </c>
      <c r="AO22" s="10">
        <v>3843744.0599999996</v>
      </c>
      <c r="AP22" s="10"/>
      <c r="AQ22" s="10"/>
      <c r="AR22" s="10"/>
      <c r="AS22" s="10">
        <v>1100000</v>
      </c>
      <c r="AT22" s="10">
        <v>0</v>
      </c>
      <c r="AU22" s="10">
        <v>4086527.6700000004</v>
      </c>
      <c r="AV22" s="10">
        <v>0</v>
      </c>
      <c r="AW22" s="10">
        <v>0</v>
      </c>
      <c r="AX22" s="10">
        <v>0</v>
      </c>
      <c r="AY22" s="10"/>
      <c r="AZ22" s="10">
        <v>0</v>
      </c>
      <c r="BA22" s="10"/>
      <c r="BB22" s="10">
        <v>0</v>
      </c>
      <c r="BC22" s="10">
        <v>0</v>
      </c>
      <c r="BD22" s="10">
        <v>0</v>
      </c>
      <c r="BE22" s="10"/>
      <c r="BF22" s="10">
        <v>0</v>
      </c>
      <c r="BG22" s="10"/>
      <c r="BH22" s="10"/>
      <c r="BI22" s="10">
        <v>0</v>
      </c>
      <c r="BJ22" s="10"/>
      <c r="BK22" s="10"/>
      <c r="BL22" s="10">
        <v>0</v>
      </c>
      <c r="BM22" s="10"/>
      <c r="BN22" s="10"/>
      <c r="BO22" s="10">
        <v>0</v>
      </c>
      <c r="BP22" s="10"/>
      <c r="BQ22" s="10"/>
      <c r="BR22" s="10">
        <v>12017337.98</v>
      </c>
      <c r="BS22" s="10">
        <f t="shared" si="0"/>
        <v>0</v>
      </c>
      <c r="BT22" s="10">
        <v>420031324.42000002</v>
      </c>
    </row>
    <row r="23" spans="1:72" x14ac:dyDescent="0.25">
      <c r="A23" s="8" t="s">
        <v>42</v>
      </c>
      <c r="B23" s="9" t="s">
        <v>72</v>
      </c>
      <c r="C23" s="10">
        <v>0</v>
      </c>
      <c r="D23" s="10">
        <v>0</v>
      </c>
      <c r="E23" s="10">
        <v>0</v>
      </c>
      <c r="F23" s="10"/>
      <c r="G23" s="10">
        <v>0</v>
      </c>
      <c r="H23" s="10"/>
      <c r="I23" s="10"/>
      <c r="J23" s="10"/>
      <c r="K23" s="10"/>
      <c r="L23" s="10"/>
      <c r="M23" s="10">
        <v>0</v>
      </c>
      <c r="N23" s="10"/>
      <c r="O23" s="10"/>
      <c r="P23" s="10"/>
      <c r="Q23" s="10"/>
      <c r="R23" s="10"/>
      <c r="S23" s="10">
        <v>0</v>
      </c>
      <c r="T23" s="10"/>
      <c r="U23" s="10"/>
      <c r="V23" s="10"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0</v>
      </c>
      <c r="AK23" s="10"/>
      <c r="AL23" s="10">
        <v>1862962.8</v>
      </c>
      <c r="AM23" s="10">
        <v>0</v>
      </c>
      <c r="AN23" s="10"/>
      <c r="AO23" s="10">
        <v>0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158318208.75999999</v>
      </c>
      <c r="BF23" s="10"/>
      <c r="BG23" s="10">
        <v>158318208.75999999</v>
      </c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>
        <v>158318208.75999999</v>
      </c>
      <c r="BS23" s="10">
        <f t="shared" si="0"/>
        <v>0</v>
      </c>
      <c r="BT23" s="10">
        <v>160181171.56</v>
      </c>
    </row>
    <row r="24" spans="1:72" s="12" customFormat="1" x14ac:dyDescent="0.25">
      <c r="A24" s="24" t="s">
        <v>86</v>
      </c>
      <c r="B24" s="25"/>
      <c r="C24" s="11">
        <f>SUM(C20:C23)</f>
        <v>21211887.129999999</v>
      </c>
      <c r="D24" s="11">
        <f t="shared" ref="D24:BO24" si="3">SUM(D20:D23)</f>
        <v>0</v>
      </c>
      <c r="E24" s="11">
        <f t="shared" si="3"/>
        <v>45382183.120000005</v>
      </c>
      <c r="F24" s="11">
        <f t="shared" si="3"/>
        <v>220000</v>
      </c>
      <c r="G24" s="11">
        <f t="shared" si="3"/>
        <v>0</v>
      </c>
      <c r="H24" s="11">
        <f t="shared" si="3"/>
        <v>487517.6</v>
      </c>
      <c r="I24" s="11">
        <f t="shared" si="3"/>
        <v>350000</v>
      </c>
      <c r="J24" s="11">
        <f t="shared" si="3"/>
        <v>0</v>
      </c>
      <c r="K24" s="11">
        <f t="shared" si="3"/>
        <v>192249568.67999998</v>
      </c>
      <c r="L24" s="11">
        <f t="shared" si="3"/>
        <v>27111708.439999998</v>
      </c>
      <c r="M24" s="11">
        <f t="shared" si="3"/>
        <v>0</v>
      </c>
      <c r="N24" s="11">
        <f t="shared" si="3"/>
        <v>177147326.02999997</v>
      </c>
      <c r="O24" s="11">
        <f t="shared" si="3"/>
        <v>2700000</v>
      </c>
      <c r="P24" s="11">
        <f t="shared" si="3"/>
        <v>0</v>
      </c>
      <c r="Q24" s="11">
        <f t="shared" si="3"/>
        <v>14797458.880000001</v>
      </c>
      <c r="R24" s="11">
        <f t="shared" si="3"/>
        <v>987500</v>
      </c>
      <c r="S24" s="11">
        <f t="shared" si="3"/>
        <v>0</v>
      </c>
      <c r="T24" s="11">
        <f t="shared" si="3"/>
        <v>106675952.67999999</v>
      </c>
      <c r="U24" s="11">
        <f t="shared" si="3"/>
        <v>49622413.879999995</v>
      </c>
      <c r="V24" s="11">
        <f t="shared" si="3"/>
        <v>0</v>
      </c>
      <c r="W24" s="11">
        <f t="shared" si="3"/>
        <v>577597795.06000006</v>
      </c>
      <c r="X24" s="11">
        <f t="shared" si="3"/>
        <v>49493020.339999989</v>
      </c>
      <c r="Y24" s="11">
        <f t="shared" si="3"/>
        <v>0</v>
      </c>
      <c r="Z24" s="11">
        <f t="shared" si="3"/>
        <v>1381961977.46</v>
      </c>
      <c r="AA24" s="11">
        <f t="shared" si="3"/>
        <v>531069803.65000004</v>
      </c>
      <c r="AB24" s="11">
        <f t="shared" si="3"/>
        <v>6608671.3600000003</v>
      </c>
      <c r="AC24" s="11">
        <f t="shared" si="3"/>
        <v>1722825812.1300001</v>
      </c>
      <c r="AD24" s="11">
        <f t="shared" si="3"/>
        <v>8675000</v>
      </c>
      <c r="AE24" s="11">
        <f t="shared" si="3"/>
        <v>0</v>
      </c>
      <c r="AF24" s="11">
        <f t="shared" si="3"/>
        <v>56845981.970000006</v>
      </c>
      <c r="AG24" s="11">
        <f t="shared" si="3"/>
        <v>950000</v>
      </c>
      <c r="AH24" s="11">
        <f t="shared" si="3"/>
        <v>0</v>
      </c>
      <c r="AI24" s="11">
        <f t="shared" si="3"/>
        <v>43070856.530000009</v>
      </c>
      <c r="AJ24" s="11">
        <f t="shared" si="3"/>
        <v>39975634.149999999</v>
      </c>
      <c r="AK24" s="11">
        <f t="shared" si="3"/>
        <v>0</v>
      </c>
      <c r="AL24" s="11">
        <f t="shared" si="3"/>
        <v>889758307.55000007</v>
      </c>
      <c r="AM24" s="11">
        <f t="shared" si="3"/>
        <v>67823686.74000001</v>
      </c>
      <c r="AN24" s="11">
        <f t="shared" si="3"/>
        <v>0</v>
      </c>
      <c r="AO24" s="11">
        <f t="shared" si="3"/>
        <v>1162547125.1899993</v>
      </c>
      <c r="AP24" s="11">
        <f t="shared" si="3"/>
        <v>0</v>
      </c>
      <c r="AQ24" s="11">
        <f t="shared" si="3"/>
        <v>0</v>
      </c>
      <c r="AR24" s="11">
        <f t="shared" si="3"/>
        <v>21168.46</v>
      </c>
      <c r="AS24" s="11">
        <f t="shared" si="3"/>
        <v>10874119.030000001</v>
      </c>
      <c r="AT24" s="11">
        <f t="shared" si="3"/>
        <v>0</v>
      </c>
      <c r="AU24" s="11">
        <f t="shared" si="3"/>
        <v>88047682.190000013</v>
      </c>
      <c r="AV24" s="11">
        <f t="shared" si="3"/>
        <v>3136187.49</v>
      </c>
      <c r="AW24" s="11">
        <f t="shared" si="3"/>
        <v>0</v>
      </c>
      <c r="AX24" s="11">
        <f t="shared" si="3"/>
        <v>240877652.38000003</v>
      </c>
      <c r="AY24" s="11">
        <f t="shared" si="3"/>
        <v>200000</v>
      </c>
      <c r="AZ24" s="11">
        <f t="shared" si="3"/>
        <v>0</v>
      </c>
      <c r="BA24" s="11">
        <f t="shared" si="3"/>
        <v>200000</v>
      </c>
      <c r="BB24" s="11">
        <f t="shared" si="3"/>
        <v>1246514.01</v>
      </c>
      <c r="BC24" s="11">
        <f t="shared" si="3"/>
        <v>0</v>
      </c>
      <c r="BD24" s="11">
        <f t="shared" si="3"/>
        <v>16160450.83</v>
      </c>
      <c r="BE24" s="11">
        <f t="shared" si="3"/>
        <v>158318208.75999999</v>
      </c>
      <c r="BF24" s="11">
        <f t="shared" si="3"/>
        <v>0</v>
      </c>
      <c r="BG24" s="11">
        <f t="shared" si="3"/>
        <v>158318208.75999999</v>
      </c>
      <c r="BH24" s="11">
        <f t="shared" si="3"/>
        <v>0</v>
      </c>
      <c r="BI24" s="11">
        <f t="shared" si="3"/>
        <v>0</v>
      </c>
      <c r="BJ24" s="11">
        <f t="shared" si="3"/>
        <v>0</v>
      </c>
      <c r="BK24" s="11">
        <f t="shared" si="3"/>
        <v>0</v>
      </c>
      <c r="BL24" s="11">
        <f t="shared" si="3"/>
        <v>0</v>
      </c>
      <c r="BM24" s="11">
        <f t="shared" si="3"/>
        <v>0</v>
      </c>
      <c r="BN24" s="11">
        <f t="shared" si="3"/>
        <v>0</v>
      </c>
      <c r="BO24" s="11">
        <f t="shared" si="3"/>
        <v>0</v>
      </c>
      <c r="BP24" s="11">
        <f t="shared" ref="BP24:BT24" si="4">SUM(BP20:BP23)</f>
        <v>0</v>
      </c>
      <c r="BQ24" s="11"/>
      <c r="BR24" s="11">
        <f t="shared" si="4"/>
        <v>973965683.62000012</v>
      </c>
      <c r="BS24" s="11">
        <f t="shared" si="4"/>
        <v>6608671.3600000003</v>
      </c>
      <c r="BT24" s="11">
        <f t="shared" si="4"/>
        <v>6874973025.500001</v>
      </c>
    </row>
    <row r="25" spans="1:72" x14ac:dyDescent="0.25">
      <c r="A25" s="8" t="s">
        <v>55</v>
      </c>
      <c r="B25" s="9" t="s">
        <v>68</v>
      </c>
      <c r="C25" s="10">
        <v>0</v>
      </c>
      <c r="D25" s="10">
        <v>0</v>
      </c>
      <c r="E25" s="10">
        <v>0</v>
      </c>
      <c r="F25" s="10"/>
      <c r="G25" s="10">
        <v>0</v>
      </c>
      <c r="H25" s="10"/>
      <c r="I25" s="10"/>
      <c r="J25" s="10"/>
      <c r="K25" s="10"/>
      <c r="L25" s="10">
        <v>400000</v>
      </c>
      <c r="M25" s="10">
        <v>0</v>
      </c>
      <c r="N25" s="10">
        <v>400000</v>
      </c>
      <c r="O25" s="10"/>
      <c r="P25" s="10"/>
      <c r="Q25" s="10"/>
      <c r="R25" s="10"/>
      <c r="S25" s="10">
        <v>0</v>
      </c>
      <c r="T25" s="10"/>
      <c r="U25" s="10"/>
      <c r="V25" s="10">
        <v>0</v>
      </c>
      <c r="W25" s="10"/>
      <c r="X25" s="10">
        <v>0</v>
      </c>
      <c r="Y25" s="10">
        <v>0</v>
      </c>
      <c r="Z25" s="10">
        <v>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>
        <v>0</v>
      </c>
      <c r="AQ25" s="10">
        <v>0</v>
      </c>
      <c r="AR25" s="10">
        <v>0</v>
      </c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>
        <v>400000</v>
      </c>
      <c r="BS25" s="10">
        <f t="shared" si="0"/>
        <v>0</v>
      </c>
      <c r="BT25" s="10">
        <v>400000</v>
      </c>
    </row>
    <row r="26" spans="1:72" x14ac:dyDescent="0.25">
      <c r="A26" s="8" t="s">
        <v>33</v>
      </c>
      <c r="B26" s="9" t="s">
        <v>69</v>
      </c>
      <c r="C26" s="10">
        <v>3050000</v>
      </c>
      <c r="D26" s="10">
        <v>0</v>
      </c>
      <c r="E26" s="10">
        <v>7728689.0700000003</v>
      </c>
      <c r="F26" s="10"/>
      <c r="G26" s="10">
        <v>0</v>
      </c>
      <c r="H26" s="10"/>
      <c r="I26" s="10"/>
      <c r="J26" s="10"/>
      <c r="K26" s="10"/>
      <c r="L26" s="10"/>
      <c r="M26" s="10">
        <v>0</v>
      </c>
      <c r="N26" s="10"/>
      <c r="O26" s="10"/>
      <c r="P26" s="10"/>
      <c r="Q26" s="10"/>
      <c r="R26" s="10"/>
      <c r="S26" s="10">
        <v>0</v>
      </c>
      <c r="T26" s="10"/>
      <c r="U26" s="10"/>
      <c r="V26" s="10"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2224510</v>
      </c>
      <c r="AN26" s="10"/>
      <c r="AO26" s="10">
        <v>2224510</v>
      </c>
      <c r="AP26" s="10"/>
      <c r="AQ26" s="10"/>
      <c r="AR26" s="10"/>
      <c r="AS26" s="10">
        <v>0</v>
      </c>
      <c r="AT26" s="10">
        <v>0</v>
      </c>
      <c r="AU26" s="10">
        <v>0</v>
      </c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>
        <v>5274510</v>
      </c>
      <c r="BS26" s="10">
        <f t="shared" si="0"/>
        <v>0</v>
      </c>
      <c r="BT26" s="10">
        <v>9953199.0700000003</v>
      </c>
    </row>
    <row r="27" spans="1:72" x14ac:dyDescent="0.25">
      <c r="A27" s="8" t="s">
        <v>37</v>
      </c>
      <c r="B27" s="9" t="s">
        <v>73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100000</v>
      </c>
      <c r="V27" s="10"/>
      <c r="W27" s="10">
        <v>300000</v>
      </c>
      <c r="X27" s="10">
        <v>0</v>
      </c>
      <c r="Y27" s="10">
        <v>0</v>
      </c>
      <c r="Z27" s="10">
        <v>0</v>
      </c>
      <c r="AA27" s="10">
        <v>500000</v>
      </c>
      <c r="AB27" s="10">
        <v>0</v>
      </c>
      <c r="AC27" s="10">
        <v>1320000</v>
      </c>
      <c r="AD27" s="10"/>
      <c r="AE27" s="10">
        <v>0</v>
      </c>
      <c r="AF27" s="10"/>
      <c r="AG27" s="10"/>
      <c r="AH27" s="10"/>
      <c r="AI27" s="10"/>
      <c r="AJ27" s="10"/>
      <c r="AK27" s="10">
        <v>0</v>
      </c>
      <c r="AL27" s="10"/>
      <c r="AM27" s="10">
        <v>0</v>
      </c>
      <c r="AN27" s="10">
        <v>0</v>
      </c>
      <c r="AO27" s="10">
        <v>0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>
        <v>200299.25</v>
      </c>
      <c r="AZ27" s="10">
        <v>0</v>
      </c>
      <c r="BA27" s="10">
        <v>200299.25</v>
      </c>
      <c r="BB27" s="10"/>
      <c r="BC27" s="10">
        <v>0</v>
      </c>
      <c r="BD27" s="10"/>
      <c r="BE27" s="10"/>
      <c r="BF27" s="10">
        <v>0</v>
      </c>
      <c r="BG27" s="10"/>
      <c r="BH27" s="10"/>
      <c r="BI27" s="10">
        <v>0</v>
      </c>
      <c r="BJ27" s="10"/>
      <c r="BK27" s="10"/>
      <c r="BL27" s="10">
        <v>0</v>
      </c>
      <c r="BM27" s="10"/>
      <c r="BN27" s="10"/>
      <c r="BO27" s="10">
        <v>0</v>
      </c>
      <c r="BP27" s="10"/>
      <c r="BQ27" s="10"/>
      <c r="BR27" s="10">
        <v>800299.25</v>
      </c>
      <c r="BS27" s="10">
        <f t="shared" si="0"/>
        <v>0</v>
      </c>
      <c r="BT27" s="10">
        <v>1820299.25</v>
      </c>
    </row>
    <row r="28" spans="1:72" x14ac:dyDescent="0.25">
      <c r="A28" s="8" t="s">
        <v>36</v>
      </c>
      <c r="B28" s="9" t="s">
        <v>78</v>
      </c>
      <c r="C28" s="10">
        <v>1500000000</v>
      </c>
      <c r="D28" s="10">
        <v>0</v>
      </c>
      <c r="E28" s="10">
        <v>1500000000</v>
      </c>
      <c r="F28" s="10"/>
      <c r="G28" s="10">
        <v>0</v>
      </c>
      <c r="H28" s="10"/>
      <c r="I28" s="10"/>
      <c r="J28" s="10"/>
      <c r="K28" s="10"/>
      <c r="L28" s="10"/>
      <c r="M28" s="10">
        <v>0</v>
      </c>
      <c r="N28" s="10"/>
      <c r="O28" s="10"/>
      <c r="P28" s="10"/>
      <c r="Q28" s="10"/>
      <c r="R28" s="10"/>
      <c r="S28" s="10">
        <v>0</v>
      </c>
      <c r="T28" s="10"/>
      <c r="U28" s="10"/>
      <c r="V28" s="10">
        <v>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>
        <v>80000</v>
      </c>
      <c r="AN28" s="10"/>
      <c r="AO28" s="10">
        <v>80000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>
        <v>1500080000</v>
      </c>
      <c r="BS28" s="10">
        <f t="shared" si="0"/>
        <v>0</v>
      </c>
      <c r="BT28" s="10">
        <v>1500080000</v>
      </c>
    </row>
    <row r="29" spans="1:72" s="12" customFormat="1" x14ac:dyDescent="0.25">
      <c r="A29" s="24" t="s">
        <v>87</v>
      </c>
      <c r="B29" s="25"/>
      <c r="C29" s="11">
        <f>SUM(C25:C28)</f>
        <v>1503050000</v>
      </c>
      <c r="D29" s="11">
        <v>0</v>
      </c>
      <c r="E29" s="11">
        <v>1507728689.0699999</v>
      </c>
      <c r="F29" s="11"/>
      <c r="G29" s="11">
        <v>0</v>
      </c>
      <c r="H29" s="11"/>
      <c r="I29" s="11"/>
      <c r="J29" s="11"/>
      <c r="K29" s="11"/>
      <c r="L29" s="11">
        <v>400000</v>
      </c>
      <c r="M29" s="11">
        <v>0</v>
      </c>
      <c r="N29" s="11">
        <v>400000</v>
      </c>
      <c r="O29" s="11"/>
      <c r="P29" s="11"/>
      <c r="Q29" s="11"/>
      <c r="R29" s="11"/>
      <c r="S29" s="11">
        <v>0</v>
      </c>
      <c r="T29" s="11"/>
      <c r="U29" s="11">
        <v>100000</v>
      </c>
      <c r="V29" s="11">
        <v>0</v>
      </c>
      <c r="W29" s="11">
        <v>300000</v>
      </c>
      <c r="X29" s="11">
        <v>0</v>
      </c>
      <c r="Y29" s="11">
        <v>0</v>
      </c>
      <c r="Z29" s="11">
        <v>0</v>
      </c>
      <c r="AA29" s="11">
        <v>500000</v>
      </c>
      <c r="AB29" s="11">
        <v>0</v>
      </c>
      <c r="AC29" s="11">
        <v>1320000</v>
      </c>
      <c r="AD29" s="11"/>
      <c r="AE29" s="11">
        <v>0</v>
      </c>
      <c r="AF29" s="11"/>
      <c r="AG29" s="11"/>
      <c r="AH29" s="11"/>
      <c r="AI29" s="11"/>
      <c r="AJ29" s="11"/>
      <c r="AK29" s="11">
        <v>0</v>
      </c>
      <c r="AL29" s="11"/>
      <c r="AM29" s="11">
        <v>2304510</v>
      </c>
      <c r="AN29" s="11">
        <v>0</v>
      </c>
      <c r="AO29" s="11">
        <v>2304510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/>
      <c r="AW29" s="11"/>
      <c r="AX29" s="11"/>
      <c r="AY29" s="11">
        <v>200299.25</v>
      </c>
      <c r="AZ29" s="11">
        <v>0</v>
      </c>
      <c r="BA29" s="11">
        <v>200299.25</v>
      </c>
      <c r="BB29" s="11"/>
      <c r="BC29" s="11">
        <v>0</v>
      </c>
      <c r="BD29" s="11"/>
      <c r="BE29" s="11"/>
      <c r="BF29" s="11">
        <v>0</v>
      </c>
      <c r="BG29" s="11"/>
      <c r="BH29" s="11"/>
      <c r="BI29" s="11">
        <v>0</v>
      </c>
      <c r="BJ29" s="11"/>
      <c r="BK29" s="11"/>
      <c r="BL29" s="11">
        <v>0</v>
      </c>
      <c r="BM29" s="11"/>
      <c r="BN29" s="11"/>
      <c r="BO29" s="11">
        <v>0</v>
      </c>
      <c r="BP29" s="11"/>
      <c r="BQ29" s="11"/>
      <c r="BR29" s="11">
        <v>1506554809.25</v>
      </c>
      <c r="BS29" s="11">
        <f t="shared" si="0"/>
        <v>0</v>
      </c>
      <c r="BT29" s="11">
        <v>1512253498.3199999</v>
      </c>
    </row>
    <row r="30" spans="1:72" x14ac:dyDescent="0.25">
      <c r="A30" s="8" t="s">
        <v>24</v>
      </c>
      <c r="B30" s="9" t="s">
        <v>67</v>
      </c>
      <c r="C30" s="10">
        <v>20277313.880000003</v>
      </c>
      <c r="D30" s="10">
        <v>0</v>
      </c>
      <c r="E30" s="10">
        <v>30501678.75</v>
      </c>
      <c r="F30" s="10"/>
      <c r="G30" s="10">
        <v>0</v>
      </c>
      <c r="H30" s="10"/>
      <c r="I30" s="10"/>
      <c r="J30" s="10"/>
      <c r="K30" s="10"/>
      <c r="L30" s="10"/>
      <c r="M30" s="10">
        <v>0</v>
      </c>
      <c r="N30" s="10"/>
      <c r="O30" s="10"/>
      <c r="P30" s="10"/>
      <c r="Q30" s="10"/>
      <c r="R30" s="10"/>
      <c r="S30" s="10">
        <v>0</v>
      </c>
      <c r="T30" s="10"/>
      <c r="U30" s="10"/>
      <c r="V30" s="10">
        <v>0</v>
      </c>
      <c r="W30" s="10"/>
      <c r="X30" s="10"/>
      <c r="Y30" s="10"/>
      <c r="Z30" s="10"/>
      <c r="AA30" s="10"/>
      <c r="AB30" s="10"/>
      <c r="AC30" s="10"/>
      <c r="AD30" s="10">
        <v>0</v>
      </c>
      <c r="AE30" s="10"/>
      <c r="AF30" s="10">
        <v>0</v>
      </c>
      <c r="AG30" s="10"/>
      <c r="AH30" s="10"/>
      <c r="AI30" s="10"/>
      <c r="AJ30" s="10">
        <v>21619578.66</v>
      </c>
      <c r="AK30" s="10"/>
      <c r="AL30" s="10">
        <v>23926084.75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v>19653739.77</v>
      </c>
      <c r="BI30" s="10"/>
      <c r="BJ30" s="10">
        <v>29264793.670000002</v>
      </c>
      <c r="BK30" s="10"/>
      <c r="BL30" s="10"/>
      <c r="BM30" s="10"/>
      <c r="BN30" s="10"/>
      <c r="BO30" s="10"/>
      <c r="BP30" s="10"/>
      <c r="BQ30" s="10"/>
      <c r="BR30" s="10">
        <v>61550632.310000002</v>
      </c>
      <c r="BS30" s="10">
        <f t="shared" si="0"/>
        <v>0</v>
      </c>
      <c r="BT30" s="10">
        <v>83692557.170000002</v>
      </c>
    </row>
    <row r="31" spans="1:72" x14ac:dyDescent="0.25">
      <c r="A31" s="8" t="s">
        <v>39</v>
      </c>
      <c r="B31" s="9" t="s">
        <v>74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>
        <v>0</v>
      </c>
      <c r="BF31" s="10"/>
      <c r="BG31" s="10">
        <v>0</v>
      </c>
      <c r="BH31" s="10">
        <v>498107486.95999998</v>
      </c>
      <c r="BI31" s="10"/>
      <c r="BJ31" s="10">
        <v>498107486.95999998</v>
      </c>
      <c r="BK31" s="10"/>
      <c r="BL31" s="10"/>
      <c r="BM31" s="10"/>
      <c r="BN31" s="10"/>
      <c r="BO31" s="10"/>
      <c r="BP31" s="10"/>
      <c r="BQ31" s="10"/>
      <c r="BR31" s="10">
        <v>498107486.95999998</v>
      </c>
      <c r="BS31" s="10">
        <f t="shared" si="0"/>
        <v>0</v>
      </c>
      <c r="BT31" s="10">
        <v>498107486.95999998</v>
      </c>
    </row>
    <row r="32" spans="1:72" s="12" customFormat="1" x14ac:dyDescent="0.25">
      <c r="A32" s="24" t="s">
        <v>88</v>
      </c>
      <c r="B32" s="25"/>
      <c r="C32" s="11">
        <f>SUM(C30:C31)</f>
        <v>20277313.880000003</v>
      </c>
      <c r="D32" s="11">
        <f t="shared" ref="D32:BO32" si="5">SUM(D30:D31)</f>
        <v>0</v>
      </c>
      <c r="E32" s="11">
        <f t="shared" si="5"/>
        <v>30501678.75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0</v>
      </c>
      <c r="S32" s="11">
        <f t="shared" si="5"/>
        <v>0</v>
      </c>
      <c r="T32" s="11">
        <f t="shared" si="5"/>
        <v>0</v>
      </c>
      <c r="U32" s="11">
        <f t="shared" si="5"/>
        <v>0</v>
      </c>
      <c r="V32" s="11">
        <f t="shared" si="5"/>
        <v>0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0</v>
      </c>
      <c r="AC32" s="11">
        <f t="shared" si="5"/>
        <v>0</v>
      </c>
      <c r="AD32" s="11">
        <f t="shared" si="5"/>
        <v>0</v>
      </c>
      <c r="AE32" s="11">
        <f t="shared" si="5"/>
        <v>0</v>
      </c>
      <c r="AF32" s="11">
        <f t="shared" si="5"/>
        <v>0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21619578.66</v>
      </c>
      <c r="AK32" s="11">
        <f t="shared" si="5"/>
        <v>0</v>
      </c>
      <c r="AL32" s="11">
        <f t="shared" si="5"/>
        <v>23926084.75</v>
      </c>
      <c r="AM32" s="11">
        <f t="shared" si="5"/>
        <v>0</v>
      </c>
      <c r="AN32" s="11">
        <f t="shared" si="5"/>
        <v>0</v>
      </c>
      <c r="AO32" s="11">
        <f t="shared" si="5"/>
        <v>0</v>
      </c>
      <c r="AP32" s="11">
        <f t="shared" si="5"/>
        <v>0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1">
        <f t="shared" si="5"/>
        <v>0</v>
      </c>
      <c r="AW32" s="11">
        <f t="shared" si="5"/>
        <v>0</v>
      </c>
      <c r="AX32" s="11">
        <f t="shared" si="5"/>
        <v>0</v>
      </c>
      <c r="AY32" s="11">
        <f t="shared" si="5"/>
        <v>0</v>
      </c>
      <c r="AZ32" s="11">
        <f t="shared" si="5"/>
        <v>0</v>
      </c>
      <c r="BA32" s="11">
        <f t="shared" si="5"/>
        <v>0</v>
      </c>
      <c r="BB32" s="11">
        <f t="shared" si="5"/>
        <v>0</v>
      </c>
      <c r="BC32" s="11">
        <f t="shared" si="5"/>
        <v>0</v>
      </c>
      <c r="BD32" s="11">
        <f t="shared" si="5"/>
        <v>0</v>
      </c>
      <c r="BE32" s="11">
        <f t="shared" si="5"/>
        <v>0</v>
      </c>
      <c r="BF32" s="11">
        <f t="shared" si="5"/>
        <v>0</v>
      </c>
      <c r="BG32" s="11">
        <f t="shared" si="5"/>
        <v>0</v>
      </c>
      <c r="BH32" s="11">
        <f t="shared" si="5"/>
        <v>517761226.72999996</v>
      </c>
      <c r="BI32" s="11">
        <f t="shared" si="5"/>
        <v>0</v>
      </c>
      <c r="BJ32" s="11">
        <f t="shared" si="5"/>
        <v>527372280.63</v>
      </c>
      <c r="BK32" s="11">
        <f t="shared" si="5"/>
        <v>0</v>
      </c>
      <c r="BL32" s="11">
        <f t="shared" si="5"/>
        <v>0</v>
      </c>
      <c r="BM32" s="11">
        <f t="shared" si="5"/>
        <v>0</v>
      </c>
      <c r="BN32" s="11">
        <f t="shared" si="5"/>
        <v>0</v>
      </c>
      <c r="BO32" s="11">
        <f t="shared" si="5"/>
        <v>0</v>
      </c>
      <c r="BP32" s="11">
        <f t="shared" ref="BP32:BT32" si="6">SUM(BP30:BP31)</f>
        <v>0</v>
      </c>
      <c r="BQ32" s="11"/>
      <c r="BR32" s="11">
        <f t="shared" si="6"/>
        <v>559658119.26999998</v>
      </c>
      <c r="BS32" s="11">
        <f t="shared" si="6"/>
        <v>0</v>
      </c>
      <c r="BT32" s="11">
        <f t="shared" si="6"/>
        <v>581800044.13</v>
      </c>
    </row>
    <row r="33" spans="1:72" x14ac:dyDescent="0.25">
      <c r="A33" s="8" t="s">
        <v>40</v>
      </c>
      <c r="B33" s="9" t="s">
        <v>75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>
        <v>0</v>
      </c>
      <c r="BL33" s="10"/>
      <c r="BM33" s="10">
        <v>0</v>
      </c>
      <c r="BN33" s="10"/>
      <c r="BO33" s="10"/>
      <c r="BP33" s="10"/>
      <c r="BQ33" s="10"/>
      <c r="BR33" s="10">
        <v>0</v>
      </c>
      <c r="BS33" s="10">
        <f t="shared" si="0"/>
        <v>0</v>
      </c>
      <c r="BT33" s="10">
        <v>0</v>
      </c>
    </row>
    <row r="34" spans="1:72" s="12" customFormat="1" x14ac:dyDescent="0.25">
      <c r="A34" s="24" t="s">
        <v>89</v>
      </c>
      <c r="B34" s="25"/>
      <c r="C34" s="11">
        <f>C33</f>
        <v>0</v>
      </c>
      <c r="D34" s="11">
        <f t="shared" ref="D34:BO34" si="7">D33</f>
        <v>0</v>
      </c>
      <c r="E34" s="11">
        <f t="shared" si="7"/>
        <v>0</v>
      </c>
      <c r="F34" s="11">
        <f t="shared" si="7"/>
        <v>0</v>
      </c>
      <c r="G34" s="11">
        <f t="shared" si="7"/>
        <v>0</v>
      </c>
      <c r="H34" s="11">
        <f t="shared" si="7"/>
        <v>0</v>
      </c>
      <c r="I34" s="11">
        <f t="shared" si="7"/>
        <v>0</v>
      </c>
      <c r="J34" s="11">
        <f t="shared" si="7"/>
        <v>0</v>
      </c>
      <c r="K34" s="11">
        <f t="shared" si="7"/>
        <v>0</v>
      </c>
      <c r="L34" s="11">
        <f t="shared" si="7"/>
        <v>0</v>
      </c>
      <c r="M34" s="11">
        <f t="shared" si="7"/>
        <v>0</v>
      </c>
      <c r="N34" s="11">
        <f t="shared" si="7"/>
        <v>0</v>
      </c>
      <c r="O34" s="11">
        <f t="shared" si="7"/>
        <v>0</v>
      </c>
      <c r="P34" s="11">
        <f t="shared" si="7"/>
        <v>0</v>
      </c>
      <c r="Q34" s="11">
        <f t="shared" si="7"/>
        <v>0</v>
      </c>
      <c r="R34" s="11">
        <f t="shared" si="7"/>
        <v>0</v>
      </c>
      <c r="S34" s="11">
        <f t="shared" si="7"/>
        <v>0</v>
      </c>
      <c r="T34" s="11">
        <f t="shared" si="7"/>
        <v>0</v>
      </c>
      <c r="U34" s="11">
        <f t="shared" si="7"/>
        <v>0</v>
      </c>
      <c r="V34" s="11">
        <f t="shared" si="7"/>
        <v>0</v>
      </c>
      <c r="W34" s="11">
        <f t="shared" si="7"/>
        <v>0</v>
      </c>
      <c r="X34" s="11">
        <f t="shared" si="7"/>
        <v>0</v>
      </c>
      <c r="Y34" s="11">
        <f t="shared" si="7"/>
        <v>0</v>
      </c>
      <c r="Z34" s="11">
        <f t="shared" si="7"/>
        <v>0</v>
      </c>
      <c r="AA34" s="11">
        <f t="shared" si="7"/>
        <v>0</v>
      </c>
      <c r="AB34" s="11">
        <f t="shared" si="7"/>
        <v>0</v>
      </c>
      <c r="AC34" s="11">
        <f t="shared" si="7"/>
        <v>0</v>
      </c>
      <c r="AD34" s="11">
        <f t="shared" si="7"/>
        <v>0</v>
      </c>
      <c r="AE34" s="11">
        <f t="shared" si="7"/>
        <v>0</v>
      </c>
      <c r="AF34" s="11">
        <f t="shared" si="7"/>
        <v>0</v>
      </c>
      <c r="AG34" s="11">
        <f t="shared" si="7"/>
        <v>0</v>
      </c>
      <c r="AH34" s="11">
        <f t="shared" si="7"/>
        <v>0</v>
      </c>
      <c r="AI34" s="11">
        <f t="shared" si="7"/>
        <v>0</v>
      </c>
      <c r="AJ34" s="11">
        <f t="shared" si="7"/>
        <v>0</v>
      </c>
      <c r="AK34" s="11">
        <f t="shared" si="7"/>
        <v>0</v>
      </c>
      <c r="AL34" s="11">
        <f t="shared" si="7"/>
        <v>0</v>
      </c>
      <c r="AM34" s="11">
        <f t="shared" si="7"/>
        <v>0</v>
      </c>
      <c r="AN34" s="11">
        <f t="shared" si="7"/>
        <v>0</v>
      </c>
      <c r="AO34" s="11">
        <f t="shared" si="7"/>
        <v>0</v>
      </c>
      <c r="AP34" s="11">
        <f t="shared" si="7"/>
        <v>0</v>
      </c>
      <c r="AQ34" s="11">
        <f t="shared" si="7"/>
        <v>0</v>
      </c>
      <c r="AR34" s="11">
        <f t="shared" si="7"/>
        <v>0</v>
      </c>
      <c r="AS34" s="11">
        <f t="shared" si="7"/>
        <v>0</v>
      </c>
      <c r="AT34" s="11">
        <f t="shared" si="7"/>
        <v>0</v>
      </c>
      <c r="AU34" s="11">
        <f t="shared" si="7"/>
        <v>0</v>
      </c>
      <c r="AV34" s="11">
        <f t="shared" si="7"/>
        <v>0</v>
      </c>
      <c r="AW34" s="11">
        <f t="shared" si="7"/>
        <v>0</v>
      </c>
      <c r="AX34" s="11">
        <f t="shared" si="7"/>
        <v>0</v>
      </c>
      <c r="AY34" s="11">
        <f t="shared" si="7"/>
        <v>0</v>
      </c>
      <c r="AZ34" s="11">
        <f t="shared" si="7"/>
        <v>0</v>
      </c>
      <c r="BA34" s="11">
        <f t="shared" si="7"/>
        <v>0</v>
      </c>
      <c r="BB34" s="11">
        <f t="shared" si="7"/>
        <v>0</v>
      </c>
      <c r="BC34" s="11">
        <f t="shared" si="7"/>
        <v>0</v>
      </c>
      <c r="BD34" s="11">
        <f t="shared" si="7"/>
        <v>0</v>
      </c>
      <c r="BE34" s="11">
        <f t="shared" si="7"/>
        <v>0</v>
      </c>
      <c r="BF34" s="11">
        <f t="shared" si="7"/>
        <v>0</v>
      </c>
      <c r="BG34" s="11">
        <f t="shared" si="7"/>
        <v>0</v>
      </c>
      <c r="BH34" s="11">
        <f t="shared" si="7"/>
        <v>0</v>
      </c>
      <c r="BI34" s="11">
        <f t="shared" si="7"/>
        <v>0</v>
      </c>
      <c r="BJ34" s="11">
        <f t="shared" si="7"/>
        <v>0</v>
      </c>
      <c r="BK34" s="11">
        <f t="shared" si="7"/>
        <v>0</v>
      </c>
      <c r="BL34" s="11">
        <f t="shared" si="7"/>
        <v>0</v>
      </c>
      <c r="BM34" s="11">
        <f t="shared" si="7"/>
        <v>0</v>
      </c>
      <c r="BN34" s="11">
        <f t="shared" si="7"/>
        <v>0</v>
      </c>
      <c r="BO34" s="11">
        <f t="shared" si="7"/>
        <v>0</v>
      </c>
      <c r="BP34" s="11">
        <f t="shared" ref="BP34:BT34" si="8">BP33</f>
        <v>0</v>
      </c>
      <c r="BQ34" s="11"/>
      <c r="BR34" s="11">
        <f t="shared" si="8"/>
        <v>0</v>
      </c>
      <c r="BS34" s="11">
        <f t="shared" si="8"/>
        <v>0</v>
      </c>
      <c r="BT34" s="11">
        <f t="shared" si="8"/>
        <v>0</v>
      </c>
    </row>
    <row r="35" spans="1:72" x14ac:dyDescent="0.25">
      <c r="A35" s="8" t="s">
        <v>56</v>
      </c>
      <c r="B35" s="9" t="s">
        <v>76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>
        <v>1678610000</v>
      </c>
      <c r="BO35" s="10"/>
      <c r="BP35" s="10">
        <v>3297112449.5200005</v>
      </c>
      <c r="BQ35" s="10"/>
      <c r="BR35" s="10">
        <v>1678610000</v>
      </c>
      <c r="BS35" s="10">
        <f t="shared" si="0"/>
        <v>0</v>
      </c>
      <c r="BT35" s="10">
        <v>3297112449.5200005</v>
      </c>
    </row>
    <row r="36" spans="1:72" x14ac:dyDescent="0.25">
      <c r="A36" s="8" t="s">
        <v>57</v>
      </c>
      <c r="B36" s="9" t="s">
        <v>77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>
        <v>35190000</v>
      </c>
      <c r="BO36" s="10"/>
      <c r="BP36" s="10">
        <v>58562313.449999996</v>
      </c>
      <c r="BQ36" s="10"/>
      <c r="BR36" s="10">
        <v>35190000</v>
      </c>
      <c r="BS36" s="10">
        <f t="shared" si="0"/>
        <v>0</v>
      </c>
      <c r="BT36" s="10">
        <v>58562313.449999996</v>
      </c>
    </row>
    <row r="37" spans="1:72" s="12" customFormat="1" x14ac:dyDescent="0.25">
      <c r="A37" s="24" t="s">
        <v>90</v>
      </c>
      <c r="B37" s="25"/>
      <c r="C37" s="11">
        <f>SUM(C35:C36)</f>
        <v>0</v>
      </c>
      <c r="D37" s="11">
        <f t="shared" ref="D37:BO37" si="9">SUM(D35:D36)</f>
        <v>0</v>
      </c>
      <c r="E37" s="11">
        <f t="shared" si="9"/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11">
        <f t="shared" si="9"/>
        <v>0</v>
      </c>
      <c r="N37" s="11">
        <f t="shared" si="9"/>
        <v>0</v>
      </c>
      <c r="O37" s="11">
        <f t="shared" si="9"/>
        <v>0</v>
      </c>
      <c r="P37" s="11">
        <f t="shared" si="9"/>
        <v>0</v>
      </c>
      <c r="Q37" s="11">
        <f t="shared" si="9"/>
        <v>0</v>
      </c>
      <c r="R37" s="11">
        <f t="shared" si="9"/>
        <v>0</v>
      </c>
      <c r="S37" s="11">
        <f t="shared" si="9"/>
        <v>0</v>
      </c>
      <c r="T37" s="11">
        <f t="shared" si="9"/>
        <v>0</v>
      </c>
      <c r="U37" s="11">
        <f t="shared" si="9"/>
        <v>0</v>
      </c>
      <c r="V37" s="11">
        <f t="shared" si="9"/>
        <v>0</v>
      </c>
      <c r="W37" s="11">
        <f t="shared" si="9"/>
        <v>0</v>
      </c>
      <c r="X37" s="11">
        <f t="shared" si="9"/>
        <v>0</v>
      </c>
      <c r="Y37" s="11">
        <f t="shared" si="9"/>
        <v>0</v>
      </c>
      <c r="Z37" s="11">
        <f t="shared" si="9"/>
        <v>0</v>
      </c>
      <c r="AA37" s="11">
        <f t="shared" si="9"/>
        <v>0</v>
      </c>
      <c r="AB37" s="11">
        <f t="shared" si="9"/>
        <v>0</v>
      </c>
      <c r="AC37" s="11">
        <f t="shared" si="9"/>
        <v>0</v>
      </c>
      <c r="AD37" s="11">
        <f t="shared" si="9"/>
        <v>0</v>
      </c>
      <c r="AE37" s="11">
        <f t="shared" si="9"/>
        <v>0</v>
      </c>
      <c r="AF37" s="11">
        <f t="shared" si="9"/>
        <v>0</v>
      </c>
      <c r="AG37" s="11">
        <f t="shared" si="9"/>
        <v>0</v>
      </c>
      <c r="AH37" s="11">
        <f t="shared" si="9"/>
        <v>0</v>
      </c>
      <c r="AI37" s="11">
        <f t="shared" si="9"/>
        <v>0</v>
      </c>
      <c r="AJ37" s="11">
        <f t="shared" si="9"/>
        <v>0</v>
      </c>
      <c r="AK37" s="11">
        <f t="shared" si="9"/>
        <v>0</v>
      </c>
      <c r="AL37" s="11">
        <f t="shared" si="9"/>
        <v>0</v>
      </c>
      <c r="AM37" s="11">
        <f t="shared" si="9"/>
        <v>0</v>
      </c>
      <c r="AN37" s="11">
        <f t="shared" si="9"/>
        <v>0</v>
      </c>
      <c r="AO37" s="11">
        <f t="shared" si="9"/>
        <v>0</v>
      </c>
      <c r="AP37" s="11">
        <f t="shared" si="9"/>
        <v>0</v>
      </c>
      <c r="AQ37" s="11">
        <f t="shared" si="9"/>
        <v>0</v>
      </c>
      <c r="AR37" s="11">
        <f t="shared" si="9"/>
        <v>0</v>
      </c>
      <c r="AS37" s="11">
        <f t="shared" si="9"/>
        <v>0</v>
      </c>
      <c r="AT37" s="11">
        <f t="shared" si="9"/>
        <v>0</v>
      </c>
      <c r="AU37" s="11">
        <f t="shared" si="9"/>
        <v>0</v>
      </c>
      <c r="AV37" s="11">
        <f t="shared" si="9"/>
        <v>0</v>
      </c>
      <c r="AW37" s="11">
        <f t="shared" si="9"/>
        <v>0</v>
      </c>
      <c r="AX37" s="11">
        <f t="shared" si="9"/>
        <v>0</v>
      </c>
      <c r="AY37" s="11">
        <f t="shared" si="9"/>
        <v>0</v>
      </c>
      <c r="AZ37" s="11">
        <f t="shared" si="9"/>
        <v>0</v>
      </c>
      <c r="BA37" s="11">
        <f t="shared" si="9"/>
        <v>0</v>
      </c>
      <c r="BB37" s="11">
        <f t="shared" si="9"/>
        <v>0</v>
      </c>
      <c r="BC37" s="11">
        <f t="shared" si="9"/>
        <v>0</v>
      </c>
      <c r="BD37" s="11">
        <f t="shared" si="9"/>
        <v>0</v>
      </c>
      <c r="BE37" s="11">
        <f t="shared" si="9"/>
        <v>0</v>
      </c>
      <c r="BF37" s="11">
        <f t="shared" si="9"/>
        <v>0</v>
      </c>
      <c r="BG37" s="11">
        <f t="shared" si="9"/>
        <v>0</v>
      </c>
      <c r="BH37" s="11">
        <f t="shared" si="9"/>
        <v>0</v>
      </c>
      <c r="BI37" s="11">
        <f t="shared" si="9"/>
        <v>0</v>
      </c>
      <c r="BJ37" s="11">
        <f t="shared" si="9"/>
        <v>0</v>
      </c>
      <c r="BK37" s="11">
        <f t="shared" si="9"/>
        <v>0</v>
      </c>
      <c r="BL37" s="11">
        <f t="shared" si="9"/>
        <v>0</v>
      </c>
      <c r="BM37" s="11">
        <f t="shared" si="9"/>
        <v>0</v>
      </c>
      <c r="BN37" s="11">
        <f t="shared" si="9"/>
        <v>1713800000</v>
      </c>
      <c r="BO37" s="11">
        <f t="shared" si="9"/>
        <v>0</v>
      </c>
      <c r="BP37" s="11">
        <f t="shared" ref="BP37:BT37" si="10">SUM(BP35:BP36)</f>
        <v>3355674762.9700003</v>
      </c>
      <c r="BQ37" s="11"/>
      <c r="BR37" s="11">
        <f t="shared" si="10"/>
        <v>1713800000</v>
      </c>
      <c r="BS37" s="11">
        <f t="shared" si="10"/>
        <v>0</v>
      </c>
      <c r="BT37" s="11">
        <f t="shared" si="10"/>
        <v>3355674762.9700003</v>
      </c>
    </row>
    <row r="38" spans="1:72" s="12" customFormat="1" x14ac:dyDescent="0.25">
      <c r="A38" s="26" t="s">
        <v>79</v>
      </c>
      <c r="B38" s="27"/>
      <c r="C38" s="13">
        <f>C37+C34+C32+C29+C24+C19</f>
        <v>1894292076.9100003</v>
      </c>
      <c r="D38" s="13">
        <f t="shared" ref="D38:BO38" si="11">D37+D34+D32+D29+D24+D19</f>
        <v>0</v>
      </c>
      <c r="E38" s="13">
        <f t="shared" si="11"/>
        <v>2073399409.7200003</v>
      </c>
      <c r="F38" s="13">
        <f t="shared" si="11"/>
        <v>794000</v>
      </c>
      <c r="G38" s="13">
        <f t="shared" si="11"/>
        <v>0</v>
      </c>
      <c r="H38" s="13">
        <f t="shared" si="11"/>
        <v>2125520.9</v>
      </c>
      <c r="I38" s="13">
        <f t="shared" si="11"/>
        <v>45507407.110000007</v>
      </c>
      <c r="J38" s="13">
        <f t="shared" si="11"/>
        <v>48853.79</v>
      </c>
      <c r="K38" s="13">
        <f t="shared" si="11"/>
        <v>274155675.43000001</v>
      </c>
      <c r="L38" s="13">
        <f t="shared" si="11"/>
        <v>53559943.299999997</v>
      </c>
      <c r="M38" s="13">
        <f t="shared" si="11"/>
        <v>0</v>
      </c>
      <c r="N38" s="13">
        <f t="shared" si="11"/>
        <v>221047651.98999998</v>
      </c>
      <c r="O38" s="13">
        <f t="shared" si="11"/>
        <v>10888448.789999999</v>
      </c>
      <c r="P38" s="13">
        <f t="shared" si="11"/>
        <v>105914.42</v>
      </c>
      <c r="Q38" s="13">
        <f t="shared" si="11"/>
        <v>36061200.859999999</v>
      </c>
      <c r="R38" s="13">
        <f t="shared" si="11"/>
        <v>8963999.370000001</v>
      </c>
      <c r="S38" s="13">
        <f t="shared" si="11"/>
        <v>0</v>
      </c>
      <c r="T38" s="13">
        <f t="shared" si="11"/>
        <v>120710699.74999999</v>
      </c>
      <c r="U38" s="13">
        <f t="shared" si="11"/>
        <v>56068990.579999998</v>
      </c>
      <c r="V38" s="13">
        <f t="shared" si="11"/>
        <v>0</v>
      </c>
      <c r="W38" s="13">
        <f t="shared" si="11"/>
        <v>592808548.67000008</v>
      </c>
      <c r="X38" s="13">
        <f t="shared" si="11"/>
        <v>90327328.279999986</v>
      </c>
      <c r="Y38" s="13">
        <f t="shared" si="11"/>
        <v>683024.63</v>
      </c>
      <c r="Z38" s="13">
        <f t="shared" si="11"/>
        <v>1465103966.27</v>
      </c>
      <c r="AA38" s="13">
        <f t="shared" si="11"/>
        <v>1096630407.4100001</v>
      </c>
      <c r="AB38" s="13">
        <f t="shared" si="11"/>
        <v>6608671.3600000003</v>
      </c>
      <c r="AC38" s="13">
        <f t="shared" si="11"/>
        <v>2412211644.5799999</v>
      </c>
      <c r="AD38" s="13">
        <f t="shared" si="11"/>
        <v>31894888.48</v>
      </c>
      <c r="AE38" s="13">
        <f t="shared" si="11"/>
        <v>0</v>
      </c>
      <c r="AF38" s="13">
        <f t="shared" si="11"/>
        <v>100556885.32000001</v>
      </c>
      <c r="AG38" s="13">
        <f t="shared" si="11"/>
        <v>228364086.28999996</v>
      </c>
      <c r="AH38" s="13">
        <f t="shared" si="11"/>
        <v>54612.11</v>
      </c>
      <c r="AI38" s="13">
        <f t="shared" si="11"/>
        <v>646942573.40000021</v>
      </c>
      <c r="AJ38" s="13">
        <f t="shared" si="11"/>
        <v>8361494501.6900005</v>
      </c>
      <c r="AK38" s="13">
        <f t="shared" si="11"/>
        <v>0</v>
      </c>
      <c r="AL38" s="13">
        <f t="shared" si="11"/>
        <v>9626947874.6399975</v>
      </c>
      <c r="AM38" s="13">
        <f t="shared" si="11"/>
        <v>97990861.950000003</v>
      </c>
      <c r="AN38" s="13">
        <f t="shared" si="11"/>
        <v>0</v>
      </c>
      <c r="AO38" s="13">
        <f t="shared" si="11"/>
        <v>1214022681.5899994</v>
      </c>
      <c r="AP38" s="13">
        <f t="shared" si="11"/>
        <v>149670354.85999998</v>
      </c>
      <c r="AQ38" s="13">
        <f t="shared" si="11"/>
        <v>302802.27</v>
      </c>
      <c r="AR38" s="13">
        <f t="shared" si="11"/>
        <v>387379197.39999998</v>
      </c>
      <c r="AS38" s="13">
        <f t="shared" si="11"/>
        <v>99765563.99000001</v>
      </c>
      <c r="AT38" s="13">
        <f t="shared" si="11"/>
        <v>178730.55</v>
      </c>
      <c r="AU38" s="13">
        <f t="shared" si="11"/>
        <v>213088901.31999999</v>
      </c>
      <c r="AV38" s="13">
        <f t="shared" si="11"/>
        <v>6412422.4000000004</v>
      </c>
      <c r="AW38" s="13">
        <f t="shared" si="11"/>
        <v>0</v>
      </c>
      <c r="AX38" s="13">
        <f t="shared" si="11"/>
        <v>246618364.95000002</v>
      </c>
      <c r="AY38" s="13">
        <f t="shared" si="11"/>
        <v>17778016.029999997</v>
      </c>
      <c r="AZ38" s="13">
        <f t="shared" si="11"/>
        <v>0</v>
      </c>
      <c r="BA38" s="13">
        <f t="shared" si="11"/>
        <v>20838017.68</v>
      </c>
      <c r="BB38" s="13">
        <f t="shared" si="11"/>
        <v>22667509.599999998</v>
      </c>
      <c r="BC38" s="13">
        <f t="shared" si="11"/>
        <v>0</v>
      </c>
      <c r="BD38" s="13">
        <f t="shared" si="11"/>
        <v>93592451.450000003</v>
      </c>
      <c r="BE38" s="13">
        <f t="shared" si="11"/>
        <v>457340317.78999996</v>
      </c>
      <c r="BF38" s="13">
        <f t="shared" si="11"/>
        <v>0</v>
      </c>
      <c r="BG38" s="13">
        <f t="shared" si="11"/>
        <v>4725860303.7799997</v>
      </c>
      <c r="BH38" s="13">
        <f t="shared" si="11"/>
        <v>532105645.15999997</v>
      </c>
      <c r="BI38" s="13">
        <f t="shared" si="11"/>
        <v>0</v>
      </c>
      <c r="BJ38" s="13">
        <f t="shared" si="11"/>
        <v>549104724.25999999</v>
      </c>
      <c r="BK38" s="13">
        <f t="shared" si="11"/>
        <v>0</v>
      </c>
      <c r="BL38" s="13">
        <f t="shared" si="11"/>
        <v>0</v>
      </c>
      <c r="BM38" s="13">
        <f t="shared" si="11"/>
        <v>0</v>
      </c>
      <c r="BN38" s="13">
        <f t="shared" si="11"/>
        <v>1713800000</v>
      </c>
      <c r="BO38" s="13">
        <f t="shared" si="11"/>
        <v>0</v>
      </c>
      <c r="BP38" s="13">
        <f t="shared" ref="BP38:BQ38" si="12">BP37+BP34+BP32+BP29+BP24+BP19</f>
        <v>3355674762.9700003</v>
      </c>
      <c r="BQ38" s="13">
        <f t="shared" si="12"/>
        <v>0</v>
      </c>
      <c r="BR38" s="13">
        <f>BR19+BR24+BR29+BR32+BR34+BR37+BQ10</f>
        <v>15155255160.300003</v>
      </c>
      <c r="BS38" s="13">
        <f>D38+G38+J38+M38+P38+S38+V38+Y38+AB38+AE38+AH38+AK38+AN38+AQ38+AT38+AW38+AZ38+BC38+BF38+BI38+BL38+BO38</f>
        <v>7982609.1299999999</v>
      </c>
      <c r="BT38" s="13">
        <v>28378251056.929993</v>
      </c>
    </row>
    <row r="39" spans="1:72" x14ac:dyDescent="0.25">
      <c r="BR39" s="37"/>
    </row>
  </sheetData>
  <mergeCells count="102">
    <mergeCell ref="BE8:BF8"/>
    <mergeCell ref="BG8:BG9"/>
    <mergeCell ref="AP8:AQ8"/>
    <mergeCell ref="AR8:AR9"/>
    <mergeCell ref="AS8:AT8"/>
    <mergeCell ref="AU8:AU9"/>
    <mergeCell ref="AV8:AW8"/>
    <mergeCell ref="AX8:AX9"/>
    <mergeCell ref="AG8:AH8"/>
    <mergeCell ref="AI8:AI9"/>
    <mergeCell ref="AJ8:AK8"/>
    <mergeCell ref="AL8:AL9"/>
    <mergeCell ref="AM8:AN8"/>
    <mergeCell ref="AO8:AO9"/>
    <mergeCell ref="BR8:BS8"/>
    <mergeCell ref="BT8:BT9"/>
    <mergeCell ref="R8:S8"/>
    <mergeCell ref="T8:T9"/>
    <mergeCell ref="I8:J8"/>
    <mergeCell ref="K8:K9"/>
    <mergeCell ref="F8:G8"/>
    <mergeCell ref="H8:H9"/>
    <mergeCell ref="C8:D8"/>
    <mergeCell ref="E8:E9"/>
    <mergeCell ref="U8:V8"/>
    <mergeCell ref="W8:W9"/>
    <mergeCell ref="X8:Y8"/>
    <mergeCell ref="Z8:Z9"/>
    <mergeCell ref="BH8:BI8"/>
    <mergeCell ref="BJ8:BJ9"/>
    <mergeCell ref="BK8:BL8"/>
    <mergeCell ref="BM8:BM9"/>
    <mergeCell ref="BN8:BO8"/>
    <mergeCell ref="BP8:BP9"/>
    <mergeCell ref="AY8:AZ8"/>
    <mergeCell ref="BA8:BA9"/>
    <mergeCell ref="BB8:BC8"/>
    <mergeCell ref="BD8:BD9"/>
    <mergeCell ref="AV7:AX7"/>
    <mergeCell ref="AY7:BA7"/>
    <mergeCell ref="AG6:AI6"/>
    <mergeCell ref="AJ6:AL6"/>
    <mergeCell ref="AG7:AI7"/>
    <mergeCell ref="AJ7:AL7"/>
    <mergeCell ref="AM6:AO6"/>
    <mergeCell ref="AP6:AR6"/>
    <mergeCell ref="L8:M8"/>
    <mergeCell ref="N8:N9"/>
    <mergeCell ref="O8:P8"/>
    <mergeCell ref="Q8:Q9"/>
    <mergeCell ref="AD6:AF6"/>
    <mergeCell ref="AD7:AF7"/>
    <mergeCell ref="AD8:AE8"/>
    <mergeCell ref="AF8:AF9"/>
    <mergeCell ref="U7:W7"/>
    <mergeCell ref="X7:Z7"/>
    <mergeCell ref="R6:T6"/>
    <mergeCell ref="I6:K6"/>
    <mergeCell ref="R7:T7"/>
    <mergeCell ref="I7:K7"/>
    <mergeCell ref="BK6:BM6"/>
    <mergeCell ref="BN6:BP6"/>
    <mergeCell ref="C6:E6"/>
    <mergeCell ref="BK7:BM7"/>
    <mergeCell ref="BN7:BP7"/>
    <mergeCell ref="C7:E7"/>
    <mergeCell ref="BB6:BD6"/>
    <mergeCell ref="BE6:BG6"/>
    <mergeCell ref="BH6:BJ6"/>
    <mergeCell ref="BB7:BD7"/>
    <mergeCell ref="BE7:BG7"/>
    <mergeCell ref="BH7:BJ7"/>
    <mergeCell ref="AS6:AU6"/>
    <mergeCell ref="AV6:AX6"/>
    <mergeCell ref="AY6:BA6"/>
    <mergeCell ref="AM7:AO7"/>
    <mergeCell ref="AP7:AR7"/>
    <mergeCell ref="AS7:AU7"/>
    <mergeCell ref="BQ8:BQ9"/>
    <mergeCell ref="BR6:BT7"/>
    <mergeCell ref="BQ6:BQ7"/>
    <mergeCell ref="A34:B34"/>
    <mergeCell ref="A37:B37"/>
    <mergeCell ref="A38:B38"/>
    <mergeCell ref="AA6:AC6"/>
    <mergeCell ref="AA7:AC7"/>
    <mergeCell ref="AA8:AB8"/>
    <mergeCell ref="AC8:AC9"/>
    <mergeCell ref="A6:B9"/>
    <mergeCell ref="A10:B10"/>
    <mergeCell ref="A19:B19"/>
    <mergeCell ref="A24:B24"/>
    <mergeCell ref="A29:B29"/>
    <mergeCell ref="A32:B32"/>
    <mergeCell ref="F6:H6"/>
    <mergeCell ref="L6:N6"/>
    <mergeCell ref="F7:H7"/>
    <mergeCell ref="L7:N7"/>
    <mergeCell ref="O6:Q6"/>
    <mergeCell ref="O7:Q7"/>
    <mergeCell ref="U6:W6"/>
    <mergeCell ref="X6:Z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8060A-5536-4536-AF45-8C74FCF9BA41}">
  <dimension ref="A6:BT38"/>
  <sheetViews>
    <sheetView showGridLines="0" topLeftCell="A10" zoomScaleNormal="100" workbookViewId="0">
      <selection activeCell="C38" sqref="C38"/>
    </sheetView>
  </sheetViews>
  <sheetFormatPr defaultRowHeight="10.199999999999999" x14ac:dyDescent="0.25"/>
  <cols>
    <col min="1" max="1" width="4.44140625" style="2" customWidth="1"/>
    <col min="2" max="2" width="37.21875" style="2" bestFit="1" customWidth="1"/>
    <col min="3" max="3" width="13.77734375" style="2" bestFit="1" customWidth="1"/>
    <col min="4" max="4" width="10.77734375" style="2" customWidth="1"/>
    <col min="5" max="5" width="7.77734375" style="2" customWidth="1"/>
    <col min="6" max="6" width="11.6640625" style="2" customWidth="1"/>
    <col min="7" max="7" width="10.77734375" style="2" customWidth="1"/>
    <col min="8" max="8" width="7.77734375" style="2" customWidth="1"/>
    <col min="9" max="9" width="14.77734375" style="2" customWidth="1"/>
    <col min="10" max="10" width="10.77734375" style="2" customWidth="1"/>
    <col min="11" max="11" width="7.77734375" style="2" customWidth="1"/>
    <col min="12" max="12" width="11.44140625" style="2" bestFit="1" customWidth="1"/>
    <col min="13" max="13" width="10.77734375" style="2" customWidth="1"/>
    <col min="14" max="14" width="7.77734375" style="2" customWidth="1"/>
    <col min="15" max="15" width="11.44140625" style="2" bestFit="1" customWidth="1"/>
    <col min="16" max="16" width="10.77734375" style="2" customWidth="1"/>
    <col min="17" max="17" width="7.77734375" style="2" customWidth="1"/>
    <col min="18" max="18" width="10.5546875" style="2" bestFit="1" customWidth="1"/>
    <col min="19" max="19" width="10.77734375" style="2" customWidth="1"/>
    <col min="20" max="20" width="7.77734375" style="2" customWidth="1"/>
    <col min="21" max="21" width="11.44140625" style="2" bestFit="1" customWidth="1"/>
    <col min="22" max="22" width="10.77734375" style="2" customWidth="1"/>
    <col min="23" max="23" width="7.77734375" style="2" customWidth="1"/>
    <col min="24" max="24" width="11.44140625" style="2" bestFit="1" customWidth="1"/>
    <col min="25" max="25" width="10.77734375" style="2" customWidth="1"/>
    <col min="26" max="26" width="7.77734375" style="2" customWidth="1"/>
    <col min="27" max="27" width="12.33203125" style="2" bestFit="1" customWidth="1"/>
    <col min="28" max="28" width="10.77734375" style="2" customWidth="1"/>
    <col min="29" max="29" width="7.77734375" style="2" customWidth="1"/>
    <col min="30" max="30" width="11.44140625" style="2" bestFit="1" customWidth="1"/>
    <col min="31" max="31" width="10.77734375" style="2" customWidth="1"/>
    <col min="32" max="32" width="7.77734375" style="2" customWidth="1"/>
    <col min="33" max="33" width="12.33203125" style="2" bestFit="1" customWidth="1"/>
    <col min="34" max="34" width="10.77734375" style="2" customWidth="1"/>
    <col min="35" max="35" width="7.77734375" style="2" customWidth="1"/>
    <col min="36" max="36" width="14.77734375" style="2" customWidth="1"/>
    <col min="37" max="37" width="10.77734375" style="2" customWidth="1"/>
    <col min="38" max="38" width="7.77734375" style="2" customWidth="1"/>
    <col min="39" max="39" width="11.44140625" style="2" bestFit="1" customWidth="1"/>
    <col min="40" max="40" width="10.77734375" style="2" customWidth="1"/>
    <col min="41" max="41" width="7.77734375" style="2" customWidth="1"/>
    <col min="42" max="42" width="11.44140625" style="2" bestFit="1" customWidth="1"/>
    <col min="43" max="43" width="10.77734375" style="2" customWidth="1"/>
    <col min="44" max="44" width="7.77734375" style="2" customWidth="1"/>
    <col min="45" max="45" width="11.44140625" style="2" bestFit="1" customWidth="1"/>
    <col min="46" max="46" width="10.77734375" style="2" customWidth="1"/>
    <col min="47" max="47" width="7.77734375" style="2" customWidth="1"/>
    <col min="48" max="48" width="10.5546875" style="2" bestFit="1" customWidth="1"/>
    <col min="49" max="49" width="10.77734375" style="2" customWidth="1"/>
    <col min="50" max="50" width="7.77734375" style="2" customWidth="1"/>
    <col min="51" max="51" width="11.44140625" style="2" bestFit="1" customWidth="1"/>
    <col min="52" max="52" width="10.77734375" style="2" customWidth="1"/>
    <col min="53" max="53" width="7.77734375" style="2" customWidth="1"/>
    <col min="54" max="54" width="10.5546875" style="2" bestFit="1" customWidth="1"/>
    <col min="55" max="55" width="10.77734375" style="2" customWidth="1"/>
    <col min="56" max="56" width="7.77734375" style="2" customWidth="1"/>
    <col min="57" max="57" width="12.33203125" style="2" bestFit="1" customWidth="1"/>
    <col min="58" max="58" width="10.77734375" style="2" customWidth="1"/>
    <col min="59" max="59" width="7.77734375" style="2" customWidth="1"/>
    <col min="60" max="60" width="12.33203125" style="2" bestFit="1" customWidth="1"/>
    <col min="61" max="61" width="10.77734375" style="2" customWidth="1"/>
    <col min="62" max="62" width="7.77734375" style="2" customWidth="1"/>
    <col min="63" max="64" width="10.77734375" style="2" customWidth="1"/>
    <col min="65" max="65" width="7.77734375" style="2" customWidth="1"/>
    <col min="66" max="66" width="13.77734375" style="2" bestFit="1" customWidth="1"/>
    <col min="67" max="67" width="10.77734375" style="2" customWidth="1"/>
    <col min="68" max="68" width="7.77734375" style="2" customWidth="1"/>
    <col min="69" max="69" width="11.44140625" style="2" bestFit="1" customWidth="1"/>
    <col min="70" max="70" width="15.6640625" style="2" customWidth="1"/>
    <col min="71" max="71" width="10.77734375" style="2" customWidth="1"/>
    <col min="72" max="72" width="7.77734375" style="2" customWidth="1"/>
    <col min="73" max="16384" width="8.88671875" style="2"/>
  </cols>
  <sheetData>
    <row r="6" spans="1:72" ht="13.2" customHeight="1" x14ac:dyDescent="0.25">
      <c r="A6" s="29" t="s">
        <v>91</v>
      </c>
      <c r="B6" s="29"/>
      <c r="C6" s="28">
        <v>1</v>
      </c>
      <c r="D6" s="28"/>
      <c r="E6" s="28"/>
      <c r="F6" s="28">
        <v>3</v>
      </c>
      <c r="G6" s="28"/>
      <c r="H6" s="28"/>
      <c r="I6" s="28">
        <v>4</v>
      </c>
      <c r="J6" s="28"/>
      <c r="K6" s="28"/>
      <c r="L6" s="28">
        <v>5</v>
      </c>
      <c r="M6" s="28"/>
      <c r="N6" s="28"/>
      <c r="O6" s="28">
        <v>6</v>
      </c>
      <c r="P6" s="28"/>
      <c r="Q6" s="28"/>
      <c r="R6" s="28">
        <v>7</v>
      </c>
      <c r="S6" s="28"/>
      <c r="T6" s="28"/>
      <c r="U6" s="28">
        <v>8</v>
      </c>
      <c r="V6" s="28"/>
      <c r="W6" s="28"/>
      <c r="X6" s="28">
        <v>9</v>
      </c>
      <c r="Y6" s="28"/>
      <c r="Z6" s="28"/>
      <c r="AA6" s="28" t="s">
        <v>2</v>
      </c>
      <c r="AB6" s="28"/>
      <c r="AC6" s="28"/>
      <c r="AD6" s="28" t="s">
        <v>1</v>
      </c>
      <c r="AE6" s="28"/>
      <c r="AF6" s="28"/>
      <c r="AG6" s="28" t="s">
        <v>6</v>
      </c>
      <c r="AH6" s="28"/>
      <c r="AI6" s="28"/>
      <c r="AJ6" s="28" t="s">
        <v>12</v>
      </c>
      <c r="AK6" s="28"/>
      <c r="AL6" s="28"/>
      <c r="AM6" s="28" t="s">
        <v>17</v>
      </c>
      <c r="AN6" s="28"/>
      <c r="AO6" s="28"/>
      <c r="AP6" s="28" t="s">
        <v>21</v>
      </c>
      <c r="AQ6" s="28"/>
      <c r="AR6" s="28"/>
      <c r="AS6" s="28" t="s">
        <v>3</v>
      </c>
      <c r="AT6" s="28"/>
      <c r="AU6" s="28"/>
      <c r="AV6" s="28" t="s">
        <v>13</v>
      </c>
      <c r="AW6" s="28"/>
      <c r="AX6" s="28"/>
      <c r="AY6" s="28" t="s">
        <v>5</v>
      </c>
      <c r="AZ6" s="28"/>
      <c r="BA6" s="28"/>
      <c r="BB6" s="28" t="s">
        <v>7</v>
      </c>
      <c r="BC6" s="28"/>
      <c r="BD6" s="28"/>
      <c r="BE6" s="28" t="s">
        <v>43</v>
      </c>
      <c r="BF6" s="28"/>
      <c r="BG6" s="28"/>
      <c r="BH6" s="28" t="s">
        <v>15</v>
      </c>
      <c r="BI6" s="28"/>
      <c r="BJ6" s="28"/>
      <c r="BK6" s="28" t="s">
        <v>23</v>
      </c>
      <c r="BL6" s="28"/>
      <c r="BM6" s="28"/>
      <c r="BN6" s="28" t="s">
        <v>4</v>
      </c>
      <c r="BO6" s="28"/>
      <c r="BP6" s="28"/>
      <c r="BQ6" s="23" t="s">
        <v>92</v>
      </c>
      <c r="BR6" s="19" t="s">
        <v>83</v>
      </c>
      <c r="BS6" s="19"/>
      <c r="BT6" s="20"/>
    </row>
    <row r="7" spans="1:72" s="16" customFormat="1" ht="21" customHeight="1" x14ac:dyDescent="0.25">
      <c r="A7" s="29"/>
      <c r="B7" s="29"/>
      <c r="C7" s="23" t="s">
        <v>0</v>
      </c>
      <c r="D7" s="23"/>
      <c r="E7" s="23"/>
      <c r="F7" s="23" t="s">
        <v>26</v>
      </c>
      <c r="G7" s="23"/>
      <c r="H7" s="23"/>
      <c r="I7" s="23" t="s">
        <v>19</v>
      </c>
      <c r="J7" s="23"/>
      <c r="K7" s="23"/>
      <c r="L7" s="23" t="s">
        <v>31</v>
      </c>
      <c r="M7" s="23"/>
      <c r="N7" s="23"/>
      <c r="O7" s="23" t="s">
        <v>34</v>
      </c>
      <c r="P7" s="23"/>
      <c r="Q7" s="23"/>
      <c r="R7" s="23" t="s">
        <v>18</v>
      </c>
      <c r="S7" s="23"/>
      <c r="T7" s="23"/>
      <c r="U7" s="23" t="s">
        <v>8</v>
      </c>
      <c r="V7" s="23"/>
      <c r="W7" s="23"/>
      <c r="X7" s="23" t="s">
        <v>10</v>
      </c>
      <c r="Y7" s="23"/>
      <c r="Z7" s="23"/>
      <c r="AA7" s="23" t="s">
        <v>32</v>
      </c>
      <c r="AB7" s="23"/>
      <c r="AC7" s="23"/>
      <c r="AD7" s="23" t="s">
        <v>22</v>
      </c>
      <c r="AE7" s="23"/>
      <c r="AF7" s="23"/>
      <c r="AG7" s="23" t="s">
        <v>29</v>
      </c>
      <c r="AH7" s="23"/>
      <c r="AI7" s="23"/>
      <c r="AJ7" s="23" t="s">
        <v>35</v>
      </c>
      <c r="AK7" s="23"/>
      <c r="AL7" s="23"/>
      <c r="AM7" s="23" t="s">
        <v>25</v>
      </c>
      <c r="AN7" s="23"/>
      <c r="AO7" s="23"/>
      <c r="AP7" s="23" t="s">
        <v>38</v>
      </c>
      <c r="AQ7" s="23"/>
      <c r="AR7" s="23"/>
      <c r="AS7" s="23" t="s">
        <v>20</v>
      </c>
      <c r="AT7" s="23"/>
      <c r="AU7" s="23"/>
      <c r="AV7" s="23" t="s">
        <v>14</v>
      </c>
      <c r="AW7" s="23"/>
      <c r="AX7" s="23"/>
      <c r="AY7" s="23" t="s">
        <v>11</v>
      </c>
      <c r="AZ7" s="23"/>
      <c r="BA7" s="23"/>
      <c r="BB7" s="23" t="s">
        <v>9</v>
      </c>
      <c r="BC7" s="23"/>
      <c r="BD7" s="23"/>
      <c r="BE7" s="23" t="s">
        <v>44</v>
      </c>
      <c r="BF7" s="23"/>
      <c r="BG7" s="23"/>
      <c r="BH7" s="23" t="s">
        <v>16</v>
      </c>
      <c r="BI7" s="23"/>
      <c r="BJ7" s="23"/>
      <c r="BK7" s="23" t="s">
        <v>45</v>
      </c>
      <c r="BL7" s="23"/>
      <c r="BM7" s="23"/>
      <c r="BN7" s="23" t="s">
        <v>46</v>
      </c>
      <c r="BO7" s="23"/>
      <c r="BP7" s="23"/>
      <c r="BQ7" s="23"/>
      <c r="BR7" s="21"/>
      <c r="BS7" s="21"/>
      <c r="BT7" s="22"/>
    </row>
    <row r="8" spans="1:72" x14ac:dyDescent="0.25">
      <c r="A8" s="29"/>
      <c r="B8" s="29"/>
      <c r="C8" s="29" t="s">
        <v>82</v>
      </c>
      <c r="D8" s="29"/>
      <c r="E8" s="29" t="s">
        <v>47</v>
      </c>
      <c r="F8" s="31" t="s">
        <v>82</v>
      </c>
      <c r="G8" s="32"/>
      <c r="H8" s="29" t="s">
        <v>47</v>
      </c>
      <c r="I8" s="31" t="s">
        <v>82</v>
      </c>
      <c r="J8" s="32"/>
      <c r="K8" s="29" t="s">
        <v>47</v>
      </c>
      <c r="L8" s="29" t="s">
        <v>82</v>
      </c>
      <c r="M8" s="29"/>
      <c r="N8" s="29" t="s">
        <v>47</v>
      </c>
      <c r="O8" s="29" t="s">
        <v>82</v>
      </c>
      <c r="P8" s="29"/>
      <c r="Q8" s="29" t="s">
        <v>47</v>
      </c>
      <c r="R8" s="29" t="s">
        <v>82</v>
      </c>
      <c r="S8" s="29"/>
      <c r="T8" s="29" t="s">
        <v>47</v>
      </c>
      <c r="U8" s="29" t="s">
        <v>82</v>
      </c>
      <c r="V8" s="29"/>
      <c r="W8" s="29" t="s">
        <v>47</v>
      </c>
      <c r="X8" s="29" t="s">
        <v>82</v>
      </c>
      <c r="Y8" s="29"/>
      <c r="Z8" s="29" t="s">
        <v>47</v>
      </c>
      <c r="AA8" s="29" t="s">
        <v>82</v>
      </c>
      <c r="AB8" s="29"/>
      <c r="AC8" s="29" t="s">
        <v>47</v>
      </c>
      <c r="AD8" s="29" t="s">
        <v>82</v>
      </c>
      <c r="AE8" s="29"/>
      <c r="AF8" s="29" t="s">
        <v>47</v>
      </c>
      <c r="AG8" s="29" t="s">
        <v>82</v>
      </c>
      <c r="AH8" s="29"/>
      <c r="AI8" s="29" t="s">
        <v>47</v>
      </c>
      <c r="AJ8" s="29" t="s">
        <v>82</v>
      </c>
      <c r="AK8" s="29"/>
      <c r="AL8" s="29" t="s">
        <v>47</v>
      </c>
      <c r="AM8" s="29" t="s">
        <v>82</v>
      </c>
      <c r="AN8" s="29"/>
      <c r="AO8" s="29" t="s">
        <v>47</v>
      </c>
      <c r="AP8" s="29" t="s">
        <v>82</v>
      </c>
      <c r="AQ8" s="29"/>
      <c r="AR8" s="29" t="s">
        <v>47</v>
      </c>
      <c r="AS8" s="29" t="s">
        <v>82</v>
      </c>
      <c r="AT8" s="29"/>
      <c r="AU8" s="29" t="s">
        <v>47</v>
      </c>
      <c r="AV8" s="29" t="s">
        <v>82</v>
      </c>
      <c r="AW8" s="29"/>
      <c r="AX8" s="29" t="s">
        <v>47</v>
      </c>
      <c r="AY8" s="29" t="s">
        <v>82</v>
      </c>
      <c r="AZ8" s="29"/>
      <c r="BA8" s="29" t="s">
        <v>47</v>
      </c>
      <c r="BB8" s="29" t="s">
        <v>82</v>
      </c>
      <c r="BC8" s="29"/>
      <c r="BD8" s="29" t="s">
        <v>47</v>
      </c>
      <c r="BE8" s="29" t="s">
        <v>82</v>
      </c>
      <c r="BF8" s="29"/>
      <c r="BG8" s="29" t="s">
        <v>47</v>
      </c>
      <c r="BH8" s="29" t="s">
        <v>82</v>
      </c>
      <c r="BI8" s="29"/>
      <c r="BJ8" s="29" t="s">
        <v>47</v>
      </c>
      <c r="BK8" s="29" t="s">
        <v>82</v>
      </c>
      <c r="BL8" s="29"/>
      <c r="BM8" s="29" t="s">
        <v>47</v>
      </c>
      <c r="BN8" s="29" t="s">
        <v>82</v>
      </c>
      <c r="BO8" s="29"/>
      <c r="BP8" s="29" t="s">
        <v>47</v>
      </c>
      <c r="BQ8" s="17" t="s">
        <v>82</v>
      </c>
      <c r="BR8" s="29" t="s">
        <v>82</v>
      </c>
      <c r="BS8" s="29"/>
      <c r="BT8" s="29" t="s">
        <v>47</v>
      </c>
    </row>
    <row r="9" spans="1:72" x14ac:dyDescent="0.25">
      <c r="A9" s="29"/>
      <c r="B9" s="29"/>
      <c r="C9" s="1"/>
      <c r="D9" s="1" t="s">
        <v>81</v>
      </c>
      <c r="E9" s="29" t="s">
        <v>80</v>
      </c>
      <c r="F9" s="1"/>
      <c r="G9" s="1" t="s">
        <v>81</v>
      </c>
      <c r="H9" s="29" t="s">
        <v>80</v>
      </c>
      <c r="I9" s="1"/>
      <c r="J9" s="1" t="s">
        <v>81</v>
      </c>
      <c r="K9" s="29" t="s">
        <v>80</v>
      </c>
      <c r="L9" s="1"/>
      <c r="M9" s="1" t="s">
        <v>81</v>
      </c>
      <c r="N9" s="29" t="s">
        <v>80</v>
      </c>
      <c r="O9" s="1"/>
      <c r="P9" s="1" t="s">
        <v>81</v>
      </c>
      <c r="Q9" s="29" t="s">
        <v>80</v>
      </c>
      <c r="R9" s="1"/>
      <c r="S9" s="1" t="s">
        <v>81</v>
      </c>
      <c r="T9" s="29" t="s">
        <v>80</v>
      </c>
      <c r="U9" s="1"/>
      <c r="V9" s="1" t="s">
        <v>81</v>
      </c>
      <c r="W9" s="29" t="s">
        <v>80</v>
      </c>
      <c r="X9" s="1"/>
      <c r="Y9" s="1" t="s">
        <v>81</v>
      </c>
      <c r="Z9" s="29" t="s">
        <v>80</v>
      </c>
      <c r="AA9" s="1"/>
      <c r="AB9" s="1" t="s">
        <v>81</v>
      </c>
      <c r="AC9" s="29" t="s">
        <v>80</v>
      </c>
      <c r="AD9" s="1"/>
      <c r="AE9" s="1" t="s">
        <v>81</v>
      </c>
      <c r="AF9" s="29" t="s">
        <v>80</v>
      </c>
      <c r="AG9" s="1"/>
      <c r="AH9" s="1" t="s">
        <v>81</v>
      </c>
      <c r="AI9" s="29" t="s">
        <v>80</v>
      </c>
      <c r="AJ9" s="1"/>
      <c r="AK9" s="1" t="s">
        <v>81</v>
      </c>
      <c r="AL9" s="29" t="s">
        <v>80</v>
      </c>
      <c r="AM9" s="1"/>
      <c r="AN9" s="1" t="s">
        <v>81</v>
      </c>
      <c r="AO9" s="29" t="s">
        <v>80</v>
      </c>
      <c r="AP9" s="1"/>
      <c r="AQ9" s="1" t="s">
        <v>81</v>
      </c>
      <c r="AR9" s="29" t="s">
        <v>80</v>
      </c>
      <c r="AS9" s="1"/>
      <c r="AT9" s="1" t="s">
        <v>81</v>
      </c>
      <c r="AU9" s="29" t="s">
        <v>80</v>
      </c>
      <c r="AV9" s="1"/>
      <c r="AW9" s="1" t="s">
        <v>81</v>
      </c>
      <c r="AX9" s="29" t="s">
        <v>80</v>
      </c>
      <c r="AY9" s="1"/>
      <c r="AZ9" s="1" t="s">
        <v>81</v>
      </c>
      <c r="BA9" s="29" t="s">
        <v>80</v>
      </c>
      <c r="BB9" s="1"/>
      <c r="BC9" s="1" t="s">
        <v>81</v>
      </c>
      <c r="BD9" s="29" t="s">
        <v>80</v>
      </c>
      <c r="BE9" s="1"/>
      <c r="BF9" s="1" t="s">
        <v>81</v>
      </c>
      <c r="BG9" s="29" t="s">
        <v>80</v>
      </c>
      <c r="BH9" s="1"/>
      <c r="BI9" s="1" t="s">
        <v>81</v>
      </c>
      <c r="BJ9" s="29" t="s">
        <v>80</v>
      </c>
      <c r="BK9" s="1"/>
      <c r="BL9" s="1" t="s">
        <v>81</v>
      </c>
      <c r="BM9" s="29" t="s">
        <v>80</v>
      </c>
      <c r="BN9" s="1"/>
      <c r="BO9" s="1" t="s">
        <v>81</v>
      </c>
      <c r="BP9" s="29" t="s">
        <v>80</v>
      </c>
      <c r="BQ9" s="18"/>
      <c r="BR9" s="1"/>
      <c r="BS9" s="1" t="s">
        <v>81</v>
      </c>
      <c r="BT9" s="29" t="s">
        <v>80</v>
      </c>
    </row>
    <row r="10" spans="1:72" x14ac:dyDescent="0.25">
      <c r="A10" s="30" t="s">
        <v>84</v>
      </c>
      <c r="B10" s="3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0">
        <v>16828231.920000002</v>
      </c>
      <c r="BR10" s="10"/>
      <c r="BS10" s="3"/>
      <c r="BT10" s="3"/>
    </row>
    <row r="11" spans="1:72" x14ac:dyDescent="0.25">
      <c r="A11" s="8" t="s">
        <v>30</v>
      </c>
      <c r="B11" s="9" t="s">
        <v>61</v>
      </c>
      <c r="C11" s="7">
        <v>120490459.65000008</v>
      </c>
      <c r="D11" s="7">
        <v>0</v>
      </c>
      <c r="E11" s="7"/>
      <c r="F11" s="7"/>
      <c r="G11" s="7">
        <v>0</v>
      </c>
      <c r="H11" s="7"/>
      <c r="I11" s="7">
        <v>3074839.1399999992</v>
      </c>
      <c r="J11" s="7">
        <v>0</v>
      </c>
      <c r="K11" s="7"/>
      <c r="L11" s="7">
        <v>2481705.64</v>
      </c>
      <c r="M11" s="7">
        <v>0</v>
      </c>
      <c r="N11" s="7"/>
      <c r="O11" s="7">
        <v>530750.94999999995</v>
      </c>
      <c r="P11" s="7">
        <v>0</v>
      </c>
      <c r="Q11" s="7"/>
      <c r="R11" s="7">
        <v>721720.61</v>
      </c>
      <c r="S11" s="7">
        <v>0</v>
      </c>
      <c r="T11" s="7"/>
      <c r="U11" s="7">
        <v>3721783.35</v>
      </c>
      <c r="V11" s="7">
        <v>0</v>
      </c>
      <c r="W11" s="7"/>
      <c r="X11" s="7">
        <v>7675039.9300000016</v>
      </c>
      <c r="Y11" s="7">
        <v>0</v>
      </c>
      <c r="Z11" s="7"/>
      <c r="AA11" s="7">
        <v>3665876.0899999994</v>
      </c>
      <c r="AB11" s="7">
        <v>0</v>
      </c>
      <c r="AC11" s="7"/>
      <c r="AD11" s="7">
        <v>2375509.8800000004</v>
      </c>
      <c r="AE11" s="7">
        <v>0</v>
      </c>
      <c r="AF11" s="7"/>
      <c r="AG11" s="7">
        <v>3623638.6399999997</v>
      </c>
      <c r="AH11" s="7">
        <v>0</v>
      </c>
      <c r="AI11" s="7"/>
      <c r="AJ11" s="7">
        <v>1977056.4</v>
      </c>
      <c r="AK11" s="7">
        <v>0</v>
      </c>
      <c r="AL11" s="7"/>
      <c r="AM11" s="7">
        <v>2818675.1899999995</v>
      </c>
      <c r="AN11" s="7">
        <v>0</v>
      </c>
      <c r="AO11" s="7"/>
      <c r="AP11" s="7">
        <v>12983884.699999999</v>
      </c>
      <c r="AQ11" s="7">
        <v>0</v>
      </c>
      <c r="AR11" s="7"/>
      <c r="AS11" s="7">
        <v>6874878.9900000002</v>
      </c>
      <c r="AT11" s="7">
        <v>55751.85</v>
      </c>
      <c r="AU11" s="7"/>
      <c r="AV11" s="7">
        <v>1642800.0499999998</v>
      </c>
      <c r="AW11" s="7">
        <v>0</v>
      </c>
      <c r="AX11" s="7"/>
      <c r="AY11" s="7">
        <v>327338.96999999997</v>
      </c>
      <c r="AZ11" s="7">
        <v>0</v>
      </c>
      <c r="BA11" s="7"/>
      <c r="BB11" s="7">
        <v>877072.79999999981</v>
      </c>
      <c r="BC11" s="7">
        <v>0</v>
      </c>
      <c r="BD11" s="7"/>
      <c r="BE11" s="7">
        <v>0</v>
      </c>
      <c r="BF11" s="7">
        <v>0</v>
      </c>
      <c r="BG11" s="7"/>
      <c r="BH11" s="7"/>
      <c r="BI11" s="7">
        <v>0</v>
      </c>
      <c r="BJ11" s="7"/>
      <c r="BK11" s="7">
        <v>0</v>
      </c>
      <c r="BL11" s="7">
        <v>0</v>
      </c>
      <c r="BM11" s="7"/>
      <c r="BN11" s="7">
        <v>0</v>
      </c>
      <c r="BO11" s="7">
        <v>0</v>
      </c>
      <c r="BP11" s="7"/>
      <c r="BQ11" s="7"/>
      <c r="BR11" s="7">
        <v>175863030.98000005</v>
      </c>
      <c r="BS11" s="7">
        <v>55751.85</v>
      </c>
      <c r="BT11" s="7"/>
    </row>
    <row r="12" spans="1:72" x14ac:dyDescent="0.25">
      <c r="A12" s="8" t="s">
        <v>49</v>
      </c>
      <c r="B12" s="9" t="s">
        <v>60</v>
      </c>
      <c r="C12" s="10">
        <v>8903334.6899999995</v>
      </c>
      <c r="D12" s="10">
        <v>0</v>
      </c>
      <c r="E12" s="10"/>
      <c r="F12" s="10"/>
      <c r="G12" s="10">
        <v>0</v>
      </c>
      <c r="H12" s="10"/>
      <c r="I12" s="10">
        <v>209578.34999999998</v>
      </c>
      <c r="J12" s="10">
        <v>0</v>
      </c>
      <c r="K12" s="10"/>
      <c r="L12" s="10">
        <v>207229.22000000003</v>
      </c>
      <c r="M12" s="10">
        <v>0</v>
      </c>
      <c r="N12" s="10"/>
      <c r="O12" s="10">
        <v>33473.61</v>
      </c>
      <c r="P12" s="10">
        <v>0</v>
      </c>
      <c r="Q12" s="10"/>
      <c r="R12" s="10">
        <v>64778.759999999995</v>
      </c>
      <c r="S12" s="10">
        <v>0</v>
      </c>
      <c r="T12" s="10"/>
      <c r="U12" s="10">
        <v>468693.35000000003</v>
      </c>
      <c r="V12" s="10">
        <v>0</v>
      </c>
      <c r="W12" s="10"/>
      <c r="X12" s="10">
        <v>729790.78</v>
      </c>
      <c r="Y12" s="10">
        <v>0</v>
      </c>
      <c r="Z12" s="10"/>
      <c r="AA12" s="10">
        <v>346696.89</v>
      </c>
      <c r="AB12" s="10">
        <v>0</v>
      </c>
      <c r="AC12" s="10"/>
      <c r="AD12" s="10">
        <v>285167.60000000003</v>
      </c>
      <c r="AE12" s="10">
        <v>0</v>
      </c>
      <c r="AF12" s="10"/>
      <c r="AG12" s="10">
        <v>346842.12000000005</v>
      </c>
      <c r="AH12" s="10">
        <v>0</v>
      </c>
      <c r="AI12" s="10"/>
      <c r="AJ12" s="10">
        <v>194336.27</v>
      </c>
      <c r="AK12" s="10">
        <v>0</v>
      </c>
      <c r="AL12" s="10"/>
      <c r="AM12" s="10">
        <v>265809.46000000002</v>
      </c>
      <c r="AN12" s="10">
        <v>0</v>
      </c>
      <c r="AO12" s="10"/>
      <c r="AP12" s="10">
        <v>951404.2</v>
      </c>
      <c r="AQ12" s="10">
        <v>0</v>
      </c>
      <c r="AR12" s="10"/>
      <c r="AS12" s="10">
        <v>1234309.6700000002</v>
      </c>
      <c r="AT12" s="10">
        <v>3825</v>
      </c>
      <c r="AU12" s="10"/>
      <c r="AV12" s="10">
        <v>150888.20000000001</v>
      </c>
      <c r="AW12" s="10">
        <v>0</v>
      </c>
      <c r="AX12" s="10"/>
      <c r="AY12" s="10">
        <v>19052.580000000002</v>
      </c>
      <c r="AZ12" s="10">
        <v>0</v>
      </c>
      <c r="BA12" s="10"/>
      <c r="BB12" s="10">
        <v>126485.29999999999</v>
      </c>
      <c r="BC12" s="10">
        <v>0</v>
      </c>
      <c r="BD12" s="10"/>
      <c r="BE12" s="10">
        <v>0</v>
      </c>
      <c r="BF12" s="10">
        <v>0</v>
      </c>
      <c r="BG12" s="10"/>
      <c r="BH12" s="10"/>
      <c r="BI12" s="10">
        <v>0</v>
      </c>
      <c r="BJ12" s="10"/>
      <c r="BK12" s="10">
        <v>0</v>
      </c>
      <c r="BL12" s="10">
        <v>0</v>
      </c>
      <c r="BM12" s="10"/>
      <c r="BN12" s="10">
        <v>0</v>
      </c>
      <c r="BO12" s="10">
        <v>0</v>
      </c>
      <c r="BP12" s="10"/>
      <c r="BQ12" s="10"/>
      <c r="BR12" s="10">
        <v>14537871.049999999</v>
      </c>
      <c r="BS12" s="10">
        <v>3825</v>
      </c>
      <c r="BT12" s="10"/>
    </row>
    <row r="13" spans="1:72" x14ac:dyDescent="0.25">
      <c r="A13" s="8" t="s">
        <v>27</v>
      </c>
      <c r="B13" s="9" t="s">
        <v>59</v>
      </c>
      <c r="C13" s="10">
        <v>97825720.429999977</v>
      </c>
      <c r="D13" s="10">
        <v>0</v>
      </c>
      <c r="E13" s="10"/>
      <c r="F13" s="10">
        <v>204000</v>
      </c>
      <c r="G13" s="10">
        <v>0</v>
      </c>
      <c r="H13" s="10"/>
      <c r="I13" s="10">
        <v>0</v>
      </c>
      <c r="J13" s="10">
        <v>0</v>
      </c>
      <c r="K13" s="10"/>
      <c r="L13" s="10">
        <v>2608000</v>
      </c>
      <c r="M13" s="10">
        <v>0</v>
      </c>
      <c r="N13" s="10"/>
      <c r="O13" s="10">
        <v>60000</v>
      </c>
      <c r="P13" s="10">
        <v>0</v>
      </c>
      <c r="Q13" s="10"/>
      <c r="R13" s="10">
        <v>135000</v>
      </c>
      <c r="S13" s="10">
        <v>0</v>
      </c>
      <c r="T13" s="10"/>
      <c r="U13" s="10">
        <v>355000</v>
      </c>
      <c r="V13" s="10">
        <v>0</v>
      </c>
      <c r="W13" s="10"/>
      <c r="X13" s="10">
        <v>5347611</v>
      </c>
      <c r="Y13" s="10">
        <v>0</v>
      </c>
      <c r="Z13" s="10"/>
      <c r="AA13" s="10">
        <v>365930769.67999995</v>
      </c>
      <c r="AB13" s="10">
        <v>0</v>
      </c>
      <c r="AC13" s="10"/>
      <c r="AD13" s="10">
        <v>8065777</v>
      </c>
      <c r="AE13" s="10">
        <v>0</v>
      </c>
      <c r="AF13" s="10"/>
      <c r="AG13" s="10">
        <v>3623210.18</v>
      </c>
      <c r="AH13" s="10">
        <v>0</v>
      </c>
      <c r="AI13" s="10"/>
      <c r="AJ13" s="10">
        <v>304547623</v>
      </c>
      <c r="AK13" s="10">
        <v>0</v>
      </c>
      <c r="AL13" s="10"/>
      <c r="AM13" s="10">
        <v>2918326.82</v>
      </c>
      <c r="AN13" s="10">
        <v>0</v>
      </c>
      <c r="AO13" s="10"/>
      <c r="AP13" s="10">
        <v>1169246.27</v>
      </c>
      <c r="AQ13" s="10">
        <v>0</v>
      </c>
      <c r="AR13" s="10"/>
      <c r="AS13" s="10">
        <v>7189045.1200000001</v>
      </c>
      <c r="AT13" s="10">
        <v>0</v>
      </c>
      <c r="AU13" s="10"/>
      <c r="AV13" s="10">
        <v>553046.66</v>
      </c>
      <c r="AW13" s="10">
        <v>0</v>
      </c>
      <c r="AX13" s="10"/>
      <c r="AY13" s="10">
        <v>0</v>
      </c>
      <c r="AZ13" s="10">
        <v>0</v>
      </c>
      <c r="BA13" s="10"/>
      <c r="BB13" s="10">
        <v>129701.25</v>
      </c>
      <c r="BC13" s="10">
        <v>0</v>
      </c>
      <c r="BD13" s="10"/>
      <c r="BE13" s="10"/>
      <c r="BF13" s="10">
        <v>0</v>
      </c>
      <c r="BG13" s="10"/>
      <c r="BH13" s="10"/>
      <c r="BI13" s="10">
        <v>0</v>
      </c>
      <c r="BJ13" s="10"/>
      <c r="BK13" s="10">
        <v>0</v>
      </c>
      <c r="BL13" s="10">
        <v>0</v>
      </c>
      <c r="BM13" s="10"/>
      <c r="BN13" s="10">
        <v>0</v>
      </c>
      <c r="BO13" s="10">
        <v>0</v>
      </c>
      <c r="BP13" s="10"/>
      <c r="BQ13" s="10"/>
      <c r="BR13" s="10">
        <v>800662077.40999985</v>
      </c>
      <c r="BS13" s="10">
        <v>0</v>
      </c>
      <c r="BT13" s="10"/>
    </row>
    <row r="14" spans="1:72" x14ac:dyDescent="0.25">
      <c r="A14" s="8" t="s">
        <v>48</v>
      </c>
      <c r="B14" s="9" t="s">
        <v>58</v>
      </c>
      <c r="C14" s="10">
        <v>89227518</v>
      </c>
      <c r="D14" s="10">
        <v>0</v>
      </c>
      <c r="E14" s="10"/>
      <c r="F14" s="10">
        <v>370000</v>
      </c>
      <c r="G14" s="10">
        <v>0</v>
      </c>
      <c r="H14" s="10"/>
      <c r="I14" s="10">
        <v>39632189.989999995</v>
      </c>
      <c r="J14" s="10">
        <v>0</v>
      </c>
      <c r="K14" s="10"/>
      <c r="L14" s="10">
        <v>20480000</v>
      </c>
      <c r="M14" s="10">
        <v>0</v>
      </c>
      <c r="N14" s="10"/>
      <c r="O14" s="10">
        <v>7405000</v>
      </c>
      <c r="P14" s="10">
        <v>0</v>
      </c>
      <c r="Q14" s="10"/>
      <c r="R14" s="10">
        <v>7055000</v>
      </c>
      <c r="S14" s="10">
        <v>0</v>
      </c>
      <c r="T14" s="10"/>
      <c r="U14" s="10">
        <v>1051100</v>
      </c>
      <c r="V14" s="10">
        <v>0</v>
      </c>
      <c r="W14" s="10"/>
      <c r="X14" s="10">
        <v>23870000</v>
      </c>
      <c r="Y14" s="10">
        <v>0</v>
      </c>
      <c r="Z14" s="10"/>
      <c r="AA14" s="10">
        <v>219198096.18000001</v>
      </c>
      <c r="AB14" s="10">
        <v>0</v>
      </c>
      <c r="AC14" s="10"/>
      <c r="AD14" s="10">
        <v>11685100</v>
      </c>
      <c r="AE14" s="10">
        <v>0</v>
      </c>
      <c r="AF14" s="10"/>
      <c r="AG14" s="10">
        <v>151783816.19999999</v>
      </c>
      <c r="AH14" s="10">
        <v>0</v>
      </c>
      <c r="AI14" s="10"/>
      <c r="AJ14" s="10">
        <v>7965513852.9200001</v>
      </c>
      <c r="AK14" s="10">
        <v>0</v>
      </c>
      <c r="AL14" s="10"/>
      <c r="AM14" s="10">
        <v>7481472.4500000002</v>
      </c>
      <c r="AN14" s="10">
        <v>0</v>
      </c>
      <c r="AO14" s="10"/>
      <c r="AP14" s="10">
        <v>70780529.560000002</v>
      </c>
      <c r="AQ14" s="10">
        <v>0</v>
      </c>
      <c r="AR14" s="10"/>
      <c r="AS14" s="10">
        <v>56301308</v>
      </c>
      <c r="AT14" s="10">
        <v>0</v>
      </c>
      <c r="AU14" s="10"/>
      <c r="AV14" s="10">
        <v>922500</v>
      </c>
      <c r="AW14" s="10">
        <v>0</v>
      </c>
      <c r="AX14" s="10"/>
      <c r="AY14" s="10">
        <v>6040000</v>
      </c>
      <c r="AZ14" s="10">
        <v>0</v>
      </c>
      <c r="BA14" s="10"/>
      <c r="BB14" s="10">
        <v>768749.01</v>
      </c>
      <c r="BC14" s="10">
        <v>0</v>
      </c>
      <c r="BD14" s="10"/>
      <c r="BE14" s="10"/>
      <c r="BF14" s="10">
        <v>0</v>
      </c>
      <c r="BG14" s="10"/>
      <c r="BH14" s="10"/>
      <c r="BI14" s="10">
        <v>0</v>
      </c>
      <c r="BJ14" s="10"/>
      <c r="BK14" s="10">
        <v>0</v>
      </c>
      <c r="BL14" s="10">
        <v>0</v>
      </c>
      <c r="BM14" s="10"/>
      <c r="BN14" s="10">
        <v>0</v>
      </c>
      <c r="BO14" s="10">
        <v>0</v>
      </c>
      <c r="BP14" s="10"/>
      <c r="BQ14" s="10"/>
      <c r="BR14" s="10">
        <v>8679566232.3099995</v>
      </c>
      <c r="BS14" s="10">
        <v>0</v>
      </c>
      <c r="BT14" s="10"/>
    </row>
    <row r="15" spans="1:72" x14ac:dyDescent="0.25">
      <c r="A15" s="8" t="s">
        <v>54</v>
      </c>
      <c r="B15" s="9" t="s">
        <v>66</v>
      </c>
      <c r="C15" s="10">
        <v>2100660.44</v>
      </c>
      <c r="D15" s="10">
        <v>0</v>
      </c>
      <c r="E15" s="10"/>
      <c r="F15" s="10"/>
      <c r="G15" s="10">
        <v>0</v>
      </c>
      <c r="H15" s="10"/>
      <c r="I15" s="10"/>
      <c r="J15" s="10">
        <v>0</v>
      </c>
      <c r="K15" s="10"/>
      <c r="L15" s="10"/>
      <c r="M15" s="10">
        <v>0</v>
      </c>
      <c r="N15" s="10"/>
      <c r="O15" s="10"/>
      <c r="P15" s="10">
        <v>0</v>
      </c>
      <c r="Q15" s="10"/>
      <c r="R15" s="10"/>
      <c r="S15" s="10">
        <v>0</v>
      </c>
      <c r="T15" s="10"/>
      <c r="U15" s="10"/>
      <c r="V15" s="10">
        <v>0</v>
      </c>
      <c r="W15" s="10"/>
      <c r="X15" s="10"/>
      <c r="Y15" s="10">
        <v>0</v>
      </c>
      <c r="Z15" s="10"/>
      <c r="AA15" s="10"/>
      <c r="AB15" s="10">
        <v>0</v>
      </c>
      <c r="AC15" s="10"/>
      <c r="AD15" s="10">
        <v>0</v>
      </c>
      <c r="AE15" s="10"/>
      <c r="AF15" s="10"/>
      <c r="AG15" s="10"/>
      <c r="AH15" s="10"/>
      <c r="AI15" s="10"/>
      <c r="AJ15" s="10">
        <v>12810505.109999999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>
        <v>0</v>
      </c>
      <c r="BC15" s="10"/>
      <c r="BD15" s="10"/>
      <c r="BE15" s="10"/>
      <c r="BF15" s="10"/>
      <c r="BG15" s="10"/>
      <c r="BH15" s="10">
        <v>17147628.050000001</v>
      </c>
      <c r="BI15" s="10"/>
      <c r="BJ15" s="10"/>
      <c r="BK15" s="10"/>
      <c r="BL15" s="10"/>
      <c r="BM15" s="10"/>
      <c r="BN15" s="10"/>
      <c r="BO15" s="10"/>
      <c r="BP15" s="10"/>
      <c r="BQ15" s="10"/>
      <c r="BR15" s="10">
        <v>32058793.600000001</v>
      </c>
      <c r="BS15" s="10">
        <v>0</v>
      </c>
      <c r="BT15" s="10"/>
    </row>
    <row r="16" spans="1:72" x14ac:dyDescent="0.25">
      <c r="A16" s="8" t="s">
        <v>28</v>
      </c>
      <c r="B16" s="9" t="s">
        <v>70</v>
      </c>
      <c r="C16" s="10">
        <v>10000</v>
      </c>
      <c r="D16" s="10">
        <v>0</v>
      </c>
      <c r="E16" s="10"/>
      <c r="F16" s="10"/>
      <c r="G16" s="10">
        <v>0</v>
      </c>
      <c r="H16" s="10"/>
      <c r="I16" s="10"/>
      <c r="J16" s="10">
        <v>0</v>
      </c>
      <c r="K16" s="10"/>
      <c r="L16" s="10"/>
      <c r="M16" s="10">
        <v>0</v>
      </c>
      <c r="N16" s="10"/>
      <c r="O16" s="10"/>
      <c r="P16" s="10">
        <v>0</v>
      </c>
      <c r="Q16" s="10"/>
      <c r="R16" s="10"/>
      <c r="S16" s="10">
        <v>0</v>
      </c>
      <c r="T16" s="10"/>
      <c r="U16" s="10"/>
      <c r="V16" s="10">
        <v>0</v>
      </c>
      <c r="W16" s="10"/>
      <c r="X16" s="10"/>
      <c r="Y16" s="10">
        <v>0</v>
      </c>
      <c r="Z16" s="10"/>
      <c r="AA16" s="10"/>
      <c r="AB16" s="10">
        <v>0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>
        <v>10000</v>
      </c>
      <c r="BS16" s="10">
        <v>0</v>
      </c>
      <c r="BT16" s="10"/>
    </row>
    <row r="17" spans="1:72" x14ac:dyDescent="0.25">
      <c r="A17" s="8" t="s">
        <v>52</v>
      </c>
      <c r="B17" s="9" t="s">
        <v>64</v>
      </c>
      <c r="C17" s="10">
        <v>1992000</v>
      </c>
      <c r="D17" s="10">
        <v>0</v>
      </c>
      <c r="E17" s="10"/>
      <c r="F17" s="10"/>
      <c r="G17" s="10">
        <v>0</v>
      </c>
      <c r="H17" s="10"/>
      <c r="I17" s="10"/>
      <c r="J17" s="10">
        <v>0</v>
      </c>
      <c r="K17" s="10"/>
      <c r="L17" s="10">
        <v>0</v>
      </c>
      <c r="M17" s="10">
        <v>0</v>
      </c>
      <c r="N17" s="10"/>
      <c r="O17" s="10"/>
      <c r="P17" s="10">
        <v>0</v>
      </c>
      <c r="Q17" s="10"/>
      <c r="R17" s="10">
        <v>0</v>
      </c>
      <c r="S17" s="10">
        <v>0</v>
      </c>
      <c r="T17" s="10"/>
      <c r="U17" s="10"/>
      <c r="V17" s="10">
        <v>0</v>
      </c>
      <c r="W17" s="10"/>
      <c r="X17" s="10">
        <v>0</v>
      </c>
      <c r="Y17" s="10">
        <v>0</v>
      </c>
      <c r="Z17" s="10"/>
      <c r="AA17" s="10"/>
      <c r="AB17" s="10">
        <v>0</v>
      </c>
      <c r="AC17" s="10"/>
      <c r="AD17" s="10"/>
      <c r="AE17" s="10">
        <v>0</v>
      </c>
      <c r="AF17" s="10"/>
      <c r="AG17" s="10">
        <v>0</v>
      </c>
      <c r="AH17" s="10">
        <v>0</v>
      </c>
      <c r="AI17" s="10"/>
      <c r="AJ17" s="10">
        <v>2000</v>
      </c>
      <c r="AK17" s="10">
        <v>0</v>
      </c>
      <c r="AL17" s="10"/>
      <c r="AM17" s="10">
        <v>0</v>
      </c>
      <c r="AN17" s="10">
        <v>0</v>
      </c>
      <c r="AO17" s="10"/>
      <c r="AP17" s="10">
        <v>0</v>
      </c>
      <c r="AQ17" s="10">
        <v>0</v>
      </c>
      <c r="AR17" s="10"/>
      <c r="AS17" s="10"/>
      <c r="AT17" s="10"/>
      <c r="AU17" s="10"/>
      <c r="AV17" s="10">
        <v>7000</v>
      </c>
      <c r="AW17" s="10">
        <v>0</v>
      </c>
      <c r="AX17" s="10"/>
      <c r="AY17" s="10">
        <v>10538487.539999999</v>
      </c>
      <c r="AZ17" s="10">
        <v>0</v>
      </c>
      <c r="BA17" s="10"/>
      <c r="BB17" s="10">
        <v>0</v>
      </c>
      <c r="BC17" s="10">
        <v>0</v>
      </c>
      <c r="BD17" s="10"/>
      <c r="BE17" s="10"/>
      <c r="BF17" s="10">
        <v>0</v>
      </c>
      <c r="BG17" s="10"/>
      <c r="BH17" s="10"/>
      <c r="BI17" s="10">
        <v>0</v>
      </c>
      <c r="BJ17" s="10"/>
      <c r="BK17" s="10">
        <v>0</v>
      </c>
      <c r="BL17" s="10">
        <v>0</v>
      </c>
      <c r="BM17" s="10"/>
      <c r="BN17" s="10">
        <v>0</v>
      </c>
      <c r="BO17" s="10">
        <v>0</v>
      </c>
      <c r="BP17" s="10"/>
      <c r="BQ17" s="10"/>
      <c r="BR17" s="10">
        <v>12539487.539999999</v>
      </c>
      <c r="BS17" s="10">
        <v>0</v>
      </c>
      <c r="BT17" s="10"/>
    </row>
    <row r="18" spans="1:72" x14ac:dyDescent="0.25">
      <c r="A18" s="8" t="s">
        <v>51</v>
      </c>
      <c r="B18" s="9" t="s">
        <v>63</v>
      </c>
      <c r="C18" s="10">
        <v>5719000</v>
      </c>
      <c r="D18" s="10">
        <v>0</v>
      </c>
      <c r="E18" s="10"/>
      <c r="F18" s="10"/>
      <c r="G18" s="10">
        <v>0</v>
      </c>
      <c r="H18" s="10"/>
      <c r="I18" s="10"/>
      <c r="J18" s="10">
        <v>0</v>
      </c>
      <c r="K18" s="10"/>
      <c r="L18" s="10"/>
      <c r="M18" s="10">
        <v>0</v>
      </c>
      <c r="N18" s="10"/>
      <c r="O18" s="10">
        <v>0</v>
      </c>
      <c r="P18" s="10">
        <v>0</v>
      </c>
      <c r="Q18" s="10"/>
      <c r="R18" s="10"/>
      <c r="S18" s="10">
        <v>0</v>
      </c>
      <c r="T18" s="10"/>
      <c r="U18" s="10">
        <v>800000</v>
      </c>
      <c r="V18" s="10">
        <v>0</v>
      </c>
      <c r="W18" s="10"/>
      <c r="X18" s="10">
        <v>100000</v>
      </c>
      <c r="Y18" s="10">
        <v>0</v>
      </c>
      <c r="Z18" s="10"/>
      <c r="AA18" s="10"/>
      <c r="AB18" s="10">
        <v>0</v>
      </c>
      <c r="AC18" s="10"/>
      <c r="AD18" s="10">
        <v>125000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>
        <v>3342600</v>
      </c>
      <c r="AT18" s="10">
        <v>0</v>
      </c>
      <c r="AU18" s="10"/>
      <c r="AV18" s="10"/>
      <c r="AW18" s="10"/>
      <c r="AX18" s="10"/>
      <c r="AY18" s="10">
        <v>0</v>
      </c>
      <c r="AZ18" s="10"/>
      <c r="BA18" s="10"/>
      <c r="BB18" s="10"/>
      <c r="BC18" s="10"/>
      <c r="BD18" s="10"/>
      <c r="BE18" s="10">
        <v>302536941.36000001</v>
      </c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>
        <v>312623541.36000001</v>
      </c>
      <c r="BS18" s="10">
        <v>0</v>
      </c>
      <c r="BT18" s="10"/>
    </row>
    <row r="19" spans="1:72" s="12" customFormat="1" x14ac:dyDescent="0.25">
      <c r="A19" s="24" t="s">
        <v>85</v>
      </c>
      <c r="B19" s="25"/>
      <c r="C19" s="11">
        <f>SUM(C11:C18)</f>
        <v>326268693.21000004</v>
      </c>
      <c r="D19" s="11">
        <f t="shared" ref="D19:BO19" si="0">SUM(D11:D18)</f>
        <v>0</v>
      </c>
      <c r="E19" s="11"/>
      <c r="F19" s="11">
        <f t="shared" si="0"/>
        <v>574000</v>
      </c>
      <c r="G19" s="11">
        <f t="shared" si="0"/>
        <v>0</v>
      </c>
      <c r="H19" s="11"/>
      <c r="I19" s="11">
        <f t="shared" si="0"/>
        <v>42916607.479999997</v>
      </c>
      <c r="J19" s="11">
        <f t="shared" si="0"/>
        <v>0</v>
      </c>
      <c r="K19" s="11"/>
      <c r="L19" s="11">
        <f t="shared" si="0"/>
        <v>25776934.859999999</v>
      </c>
      <c r="M19" s="11">
        <f t="shared" si="0"/>
        <v>0</v>
      </c>
      <c r="N19" s="11"/>
      <c r="O19" s="11">
        <f t="shared" si="0"/>
        <v>8029224.5599999996</v>
      </c>
      <c r="P19" s="11">
        <f t="shared" si="0"/>
        <v>0</v>
      </c>
      <c r="Q19" s="11"/>
      <c r="R19" s="11">
        <f t="shared" si="0"/>
        <v>7976499.3700000001</v>
      </c>
      <c r="S19" s="11">
        <f t="shared" si="0"/>
        <v>0</v>
      </c>
      <c r="T19" s="11"/>
      <c r="U19" s="11">
        <f t="shared" si="0"/>
        <v>6396576.7000000002</v>
      </c>
      <c r="V19" s="11">
        <f t="shared" si="0"/>
        <v>0</v>
      </c>
      <c r="W19" s="11"/>
      <c r="X19" s="11">
        <f t="shared" si="0"/>
        <v>37722441.710000001</v>
      </c>
      <c r="Y19" s="11">
        <f t="shared" si="0"/>
        <v>0</v>
      </c>
      <c r="Z19" s="11"/>
      <c r="AA19" s="11">
        <f t="shared" si="0"/>
        <v>589141438.83999991</v>
      </c>
      <c r="AB19" s="11">
        <f t="shared" si="0"/>
        <v>0</v>
      </c>
      <c r="AC19" s="11"/>
      <c r="AD19" s="11">
        <f t="shared" si="0"/>
        <v>22536554.48</v>
      </c>
      <c r="AE19" s="11">
        <f t="shared" si="0"/>
        <v>0</v>
      </c>
      <c r="AF19" s="11"/>
      <c r="AG19" s="11">
        <f t="shared" si="0"/>
        <v>159377507.13999999</v>
      </c>
      <c r="AH19" s="11">
        <f t="shared" si="0"/>
        <v>0</v>
      </c>
      <c r="AI19" s="11"/>
      <c r="AJ19" s="11">
        <f t="shared" si="0"/>
        <v>8285045373.6999998</v>
      </c>
      <c r="AK19" s="11">
        <f t="shared" si="0"/>
        <v>0</v>
      </c>
      <c r="AL19" s="11"/>
      <c r="AM19" s="11">
        <f t="shared" si="0"/>
        <v>13484283.919999998</v>
      </c>
      <c r="AN19" s="11">
        <f t="shared" si="0"/>
        <v>0</v>
      </c>
      <c r="AO19" s="11"/>
      <c r="AP19" s="11">
        <f t="shared" si="0"/>
        <v>85885064.730000004</v>
      </c>
      <c r="AQ19" s="11">
        <f t="shared" si="0"/>
        <v>0</v>
      </c>
      <c r="AR19" s="11"/>
      <c r="AS19" s="11">
        <f t="shared" si="0"/>
        <v>74942141.780000001</v>
      </c>
      <c r="AT19" s="11">
        <f t="shared" si="0"/>
        <v>59576.85</v>
      </c>
      <c r="AU19" s="11"/>
      <c r="AV19" s="11">
        <f t="shared" si="0"/>
        <v>3276234.9099999997</v>
      </c>
      <c r="AW19" s="11">
        <f t="shared" si="0"/>
        <v>0</v>
      </c>
      <c r="AX19" s="11"/>
      <c r="AY19" s="11">
        <f t="shared" si="0"/>
        <v>16924879.09</v>
      </c>
      <c r="AZ19" s="11">
        <f t="shared" si="0"/>
        <v>0</v>
      </c>
      <c r="BA19" s="11"/>
      <c r="BB19" s="11">
        <f t="shared" si="0"/>
        <v>1902008.3599999999</v>
      </c>
      <c r="BC19" s="11">
        <f t="shared" si="0"/>
        <v>0</v>
      </c>
      <c r="BD19" s="11"/>
      <c r="BE19" s="11">
        <f t="shared" si="0"/>
        <v>302536941.36000001</v>
      </c>
      <c r="BF19" s="11">
        <f t="shared" si="0"/>
        <v>0</v>
      </c>
      <c r="BG19" s="11"/>
      <c r="BH19" s="11">
        <f t="shared" si="0"/>
        <v>17147628.050000001</v>
      </c>
      <c r="BI19" s="11">
        <f t="shared" si="0"/>
        <v>0</v>
      </c>
      <c r="BJ19" s="11"/>
      <c r="BK19" s="11">
        <f t="shared" si="0"/>
        <v>0</v>
      </c>
      <c r="BL19" s="11">
        <f t="shared" si="0"/>
        <v>0</v>
      </c>
      <c r="BM19" s="11"/>
      <c r="BN19" s="11">
        <f t="shared" si="0"/>
        <v>0</v>
      </c>
      <c r="BO19" s="11">
        <f t="shared" si="0"/>
        <v>0</v>
      </c>
      <c r="BP19" s="11"/>
      <c r="BQ19" s="11">
        <f t="shared" ref="BP19:BS19" si="1">SUM(BQ11:BQ18)</f>
        <v>0</v>
      </c>
      <c r="BR19" s="11">
        <f t="shared" si="1"/>
        <v>10027861034.250002</v>
      </c>
      <c r="BS19" s="11">
        <f t="shared" si="1"/>
        <v>59576.85</v>
      </c>
      <c r="BT19" s="11"/>
    </row>
    <row r="20" spans="1:72" x14ac:dyDescent="0.25">
      <c r="A20" s="8" t="s">
        <v>50</v>
      </c>
      <c r="B20" s="9" t="s">
        <v>62</v>
      </c>
      <c r="C20" s="10">
        <v>16332257.189999999</v>
      </c>
      <c r="D20" s="10">
        <v>0</v>
      </c>
      <c r="E20" s="10"/>
      <c r="F20" s="10">
        <v>0</v>
      </c>
      <c r="G20" s="10">
        <v>0</v>
      </c>
      <c r="H20" s="10"/>
      <c r="I20" s="10">
        <v>0</v>
      </c>
      <c r="J20" s="10">
        <v>0</v>
      </c>
      <c r="K20" s="10"/>
      <c r="L20" s="10">
        <v>3893957.65</v>
      </c>
      <c r="M20" s="10">
        <v>0</v>
      </c>
      <c r="N20" s="10"/>
      <c r="O20" s="10"/>
      <c r="P20" s="10">
        <v>0</v>
      </c>
      <c r="Q20" s="10"/>
      <c r="R20" s="10">
        <v>100000</v>
      </c>
      <c r="S20" s="10">
        <v>0</v>
      </c>
      <c r="T20" s="10"/>
      <c r="U20" s="10">
        <v>150000</v>
      </c>
      <c r="V20" s="10">
        <v>0</v>
      </c>
      <c r="W20" s="10"/>
      <c r="X20" s="10">
        <v>691758</v>
      </c>
      <c r="Y20" s="10">
        <v>0</v>
      </c>
      <c r="Z20" s="10"/>
      <c r="AA20" s="10">
        <v>13431610</v>
      </c>
      <c r="AB20" s="10">
        <v>0</v>
      </c>
      <c r="AC20" s="10"/>
      <c r="AD20" s="10">
        <v>2425000</v>
      </c>
      <c r="AE20" s="10">
        <v>0</v>
      </c>
      <c r="AF20" s="10"/>
      <c r="AG20" s="10">
        <v>0</v>
      </c>
      <c r="AH20" s="10">
        <v>0</v>
      </c>
      <c r="AI20" s="10"/>
      <c r="AJ20" s="10">
        <v>100000</v>
      </c>
      <c r="AK20" s="10">
        <v>0</v>
      </c>
      <c r="AL20" s="10"/>
      <c r="AM20" s="10">
        <v>1090000</v>
      </c>
      <c r="AN20" s="10">
        <v>0</v>
      </c>
      <c r="AO20" s="10"/>
      <c r="AP20" s="10">
        <v>0</v>
      </c>
      <c r="AQ20" s="10">
        <v>0</v>
      </c>
      <c r="AR20" s="10"/>
      <c r="AS20" s="10">
        <v>1212000</v>
      </c>
      <c r="AT20" s="10">
        <v>0</v>
      </c>
      <c r="AU20" s="10"/>
      <c r="AV20" s="10">
        <v>6000</v>
      </c>
      <c r="AW20" s="10">
        <v>0</v>
      </c>
      <c r="AX20" s="10"/>
      <c r="AY20" s="10"/>
      <c r="AZ20" s="10">
        <v>0</v>
      </c>
      <c r="BA20" s="10"/>
      <c r="BB20" s="10">
        <v>0</v>
      </c>
      <c r="BC20" s="10">
        <v>0</v>
      </c>
      <c r="BD20" s="10"/>
      <c r="BE20" s="10"/>
      <c r="BF20" s="10">
        <v>0</v>
      </c>
      <c r="BG20" s="10"/>
      <c r="BH20" s="10"/>
      <c r="BI20" s="10">
        <v>0</v>
      </c>
      <c r="BJ20" s="10"/>
      <c r="BK20" s="10">
        <v>0</v>
      </c>
      <c r="BL20" s="10">
        <v>0</v>
      </c>
      <c r="BM20" s="10"/>
      <c r="BN20" s="10">
        <v>0</v>
      </c>
      <c r="BO20" s="10">
        <v>0</v>
      </c>
      <c r="BP20" s="10"/>
      <c r="BQ20" s="10"/>
      <c r="BR20" s="10">
        <v>39432582.839999996</v>
      </c>
      <c r="BS20" s="10">
        <v>0</v>
      </c>
      <c r="BT20" s="10"/>
    </row>
    <row r="21" spans="1:72" x14ac:dyDescent="0.25">
      <c r="A21" s="8" t="s">
        <v>53</v>
      </c>
      <c r="B21" s="9" t="s">
        <v>65</v>
      </c>
      <c r="C21" s="10">
        <v>507500</v>
      </c>
      <c r="D21" s="10">
        <v>0</v>
      </c>
      <c r="E21" s="10"/>
      <c r="F21" s="10">
        <v>220000</v>
      </c>
      <c r="G21" s="10">
        <v>0</v>
      </c>
      <c r="H21" s="10"/>
      <c r="I21" s="10">
        <v>0</v>
      </c>
      <c r="J21" s="10">
        <v>0</v>
      </c>
      <c r="K21" s="10"/>
      <c r="L21" s="10">
        <v>15500000</v>
      </c>
      <c r="M21" s="10">
        <v>0</v>
      </c>
      <c r="N21" s="10"/>
      <c r="O21" s="10">
        <v>2700000</v>
      </c>
      <c r="P21" s="10">
        <v>0</v>
      </c>
      <c r="Q21" s="10"/>
      <c r="R21" s="10">
        <v>500000</v>
      </c>
      <c r="S21" s="10">
        <v>0</v>
      </c>
      <c r="T21" s="10"/>
      <c r="U21" s="10">
        <v>43800895.459999993</v>
      </c>
      <c r="V21" s="10">
        <v>0</v>
      </c>
      <c r="W21" s="10"/>
      <c r="X21" s="10">
        <v>35770560.439999998</v>
      </c>
      <c r="Y21" s="10">
        <v>0</v>
      </c>
      <c r="Z21" s="10"/>
      <c r="AA21" s="10">
        <v>290382131.56</v>
      </c>
      <c r="AB21" s="10">
        <v>0</v>
      </c>
      <c r="AC21" s="10"/>
      <c r="AD21" s="10">
        <v>4200000</v>
      </c>
      <c r="AE21" s="10">
        <v>0</v>
      </c>
      <c r="AF21" s="10"/>
      <c r="AG21" s="10">
        <v>300000</v>
      </c>
      <c r="AH21" s="10">
        <v>0</v>
      </c>
      <c r="AI21" s="10"/>
      <c r="AJ21" s="10">
        <v>14569937.67</v>
      </c>
      <c r="AK21" s="10">
        <v>0</v>
      </c>
      <c r="AL21" s="10"/>
      <c r="AM21" s="10">
        <v>14095860.879999999</v>
      </c>
      <c r="AN21" s="10">
        <v>0</v>
      </c>
      <c r="AO21" s="10"/>
      <c r="AP21" s="10">
        <v>0</v>
      </c>
      <c r="AQ21" s="10">
        <v>0</v>
      </c>
      <c r="AR21" s="10"/>
      <c r="AS21" s="10">
        <v>4010000</v>
      </c>
      <c r="AT21" s="10">
        <v>0</v>
      </c>
      <c r="AU21" s="10"/>
      <c r="AV21" s="10">
        <v>776497.40999999992</v>
      </c>
      <c r="AW21" s="10">
        <v>0</v>
      </c>
      <c r="AX21" s="10"/>
      <c r="AY21" s="10">
        <v>200000</v>
      </c>
      <c r="AZ21" s="10">
        <v>0</v>
      </c>
      <c r="BA21" s="10"/>
      <c r="BB21" s="10">
        <v>0</v>
      </c>
      <c r="BC21" s="10">
        <v>0</v>
      </c>
      <c r="BD21" s="10"/>
      <c r="BE21" s="10"/>
      <c r="BF21" s="10">
        <v>0</v>
      </c>
      <c r="BG21" s="10"/>
      <c r="BH21" s="10"/>
      <c r="BI21" s="10">
        <v>0</v>
      </c>
      <c r="BJ21" s="10"/>
      <c r="BK21" s="10">
        <v>0</v>
      </c>
      <c r="BL21" s="10">
        <v>0</v>
      </c>
      <c r="BM21" s="10"/>
      <c r="BN21" s="10">
        <v>0</v>
      </c>
      <c r="BO21" s="10">
        <v>0</v>
      </c>
      <c r="BP21" s="10"/>
      <c r="BQ21" s="10"/>
      <c r="BR21" s="10">
        <v>427533383.42000002</v>
      </c>
      <c r="BS21" s="10">
        <v>0</v>
      </c>
      <c r="BT21" s="10"/>
    </row>
    <row r="22" spans="1:72" x14ac:dyDescent="0.25">
      <c r="A22" s="8" t="s">
        <v>41</v>
      </c>
      <c r="B22" s="9" t="s">
        <v>71</v>
      </c>
      <c r="C22" s="10">
        <v>3100000</v>
      </c>
      <c r="D22" s="10">
        <v>0</v>
      </c>
      <c r="E22" s="10"/>
      <c r="F22" s="10"/>
      <c r="G22" s="10">
        <v>0</v>
      </c>
      <c r="H22" s="10"/>
      <c r="I22" s="10"/>
      <c r="J22" s="10">
        <v>0</v>
      </c>
      <c r="K22" s="10"/>
      <c r="L22" s="10">
        <v>0</v>
      </c>
      <c r="M22" s="10">
        <v>0</v>
      </c>
      <c r="N22" s="10"/>
      <c r="O22" s="10"/>
      <c r="P22" s="10">
        <v>0</v>
      </c>
      <c r="Q22" s="10"/>
      <c r="R22" s="10">
        <v>0</v>
      </c>
      <c r="S22" s="10">
        <v>0</v>
      </c>
      <c r="T22" s="10"/>
      <c r="U22" s="10">
        <v>3350000</v>
      </c>
      <c r="V22" s="10">
        <v>0</v>
      </c>
      <c r="W22" s="10"/>
      <c r="X22" s="10">
        <v>0</v>
      </c>
      <c r="Y22" s="10">
        <v>0</v>
      </c>
      <c r="Z22" s="10"/>
      <c r="AA22" s="10">
        <v>1900000</v>
      </c>
      <c r="AB22" s="10">
        <v>0</v>
      </c>
      <c r="AC22" s="10"/>
      <c r="AD22" s="10">
        <v>1000000</v>
      </c>
      <c r="AE22" s="10"/>
      <c r="AF22" s="10"/>
      <c r="AG22" s="10"/>
      <c r="AH22" s="10"/>
      <c r="AI22" s="10"/>
      <c r="AJ22" s="10">
        <v>0</v>
      </c>
      <c r="AK22" s="10"/>
      <c r="AL22" s="10"/>
      <c r="AM22" s="10">
        <v>0</v>
      </c>
      <c r="AN22" s="10"/>
      <c r="AO22" s="10"/>
      <c r="AP22" s="10"/>
      <c r="AQ22" s="10"/>
      <c r="AR22" s="10"/>
      <c r="AS22" s="10">
        <v>700000</v>
      </c>
      <c r="AT22" s="10">
        <v>0</v>
      </c>
      <c r="AU22" s="10"/>
      <c r="AV22" s="10">
        <v>0</v>
      </c>
      <c r="AW22" s="10"/>
      <c r="AX22" s="10"/>
      <c r="AY22" s="10"/>
      <c r="AZ22" s="10"/>
      <c r="BA22" s="10"/>
      <c r="BB22" s="10">
        <v>0</v>
      </c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>
        <v>10050000</v>
      </c>
      <c r="BS22" s="10">
        <v>0</v>
      </c>
      <c r="BT22" s="10"/>
    </row>
    <row r="23" spans="1:72" x14ac:dyDescent="0.25">
      <c r="A23" s="8" t="s">
        <v>42</v>
      </c>
      <c r="B23" s="9" t="s">
        <v>72</v>
      </c>
      <c r="C23" s="10">
        <v>0</v>
      </c>
      <c r="D23" s="10">
        <v>0</v>
      </c>
      <c r="E23" s="10"/>
      <c r="F23" s="10"/>
      <c r="G23" s="10">
        <v>0</v>
      </c>
      <c r="H23" s="10"/>
      <c r="I23" s="10"/>
      <c r="J23" s="10">
        <v>0</v>
      </c>
      <c r="K23" s="10"/>
      <c r="L23" s="10"/>
      <c r="M23" s="10">
        <v>0</v>
      </c>
      <c r="N23" s="10"/>
      <c r="O23" s="10"/>
      <c r="P23" s="10">
        <v>0</v>
      </c>
      <c r="Q23" s="10"/>
      <c r="R23" s="10"/>
      <c r="S23" s="10">
        <v>0</v>
      </c>
      <c r="T23" s="10"/>
      <c r="U23" s="10"/>
      <c r="V23" s="10">
        <v>0</v>
      </c>
      <c r="W23" s="10"/>
      <c r="X23" s="10"/>
      <c r="Y23" s="10">
        <v>0</v>
      </c>
      <c r="Z23" s="10"/>
      <c r="AA23" s="10"/>
      <c r="AB23" s="10">
        <v>0</v>
      </c>
      <c r="AC23" s="10"/>
      <c r="AD23" s="10"/>
      <c r="AE23" s="10"/>
      <c r="AF23" s="10"/>
      <c r="AG23" s="10"/>
      <c r="AH23" s="10"/>
      <c r="AI23" s="10"/>
      <c r="AJ23" s="10">
        <v>0</v>
      </c>
      <c r="AK23" s="10"/>
      <c r="AL23" s="10"/>
      <c r="AM23" s="10">
        <v>0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74150685.489999995</v>
      </c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>
        <v>74150685.489999995</v>
      </c>
      <c r="BS23" s="10">
        <v>0</v>
      </c>
      <c r="BT23" s="10"/>
    </row>
    <row r="24" spans="1:72" s="12" customFormat="1" x14ac:dyDescent="0.25">
      <c r="A24" s="24" t="s">
        <v>86</v>
      </c>
      <c r="B24" s="25"/>
      <c r="C24" s="11">
        <f>SUM(C20:C23)</f>
        <v>19939757.189999998</v>
      </c>
      <c r="D24" s="11">
        <f t="shared" ref="D24:BO24" si="2">SUM(D20:D23)</f>
        <v>0</v>
      </c>
      <c r="E24" s="11"/>
      <c r="F24" s="11">
        <f t="shared" si="2"/>
        <v>220000</v>
      </c>
      <c r="G24" s="11">
        <f t="shared" si="2"/>
        <v>0</v>
      </c>
      <c r="H24" s="11"/>
      <c r="I24" s="11">
        <f t="shared" si="2"/>
        <v>0</v>
      </c>
      <c r="J24" s="11">
        <f t="shared" si="2"/>
        <v>0</v>
      </c>
      <c r="K24" s="11"/>
      <c r="L24" s="11">
        <f t="shared" si="2"/>
        <v>19393957.649999999</v>
      </c>
      <c r="M24" s="11">
        <f t="shared" si="2"/>
        <v>0</v>
      </c>
      <c r="N24" s="11"/>
      <c r="O24" s="11">
        <f t="shared" si="2"/>
        <v>2700000</v>
      </c>
      <c r="P24" s="11">
        <f t="shared" si="2"/>
        <v>0</v>
      </c>
      <c r="Q24" s="11"/>
      <c r="R24" s="11">
        <f t="shared" si="2"/>
        <v>600000</v>
      </c>
      <c r="S24" s="11">
        <f t="shared" si="2"/>
        <v>0</v>
      </c>
      <c r="T24" s="11"/>
      <c r="U24" s="11">
        <f t="shared" si="2"/>
        <v>47300895.459999993</v>
      </c>
      <c r="V24" s="11">
        <f t="shared" si="2"/>
        <v>0</v>
      </c>
      <c r="W24" s="11"/>
      <c r="X24" s="11">
        <f t="shared" si="2"/>
        <v>36462318.439999998</v>
      </c>
      <c r="Y24" s="11">
        <f t="shared" si="2"/>
        <v>0</v>
      </c>
      <c r="Z24" s="11"/>
      <c r="AA24" s="11">
        <f t="shared" si="2"/>
        <v>305713741.56</v>
      </c>
      <c r="AB24" s="11">
        <f t="shared" si="2"/>
        <v>0</v>
      </c>
      <c r="AC24" s="11"/>
      <c r="AD24" s="11">
        <f t="shared" si="2"/>
        <v>7625000</v>
      </c>
      <c r="AE24" s="11">
        <f t="shared" si="2"/>
        <v>0</v>
      </c>
      <c r="AF24" s="11"/>
      <c r="AG24" s="11">
        <f t="shared" si="2"/>
        <v>300000</v>
      </c>
      <c r="AH24" s="11">
        <f t="shared" si="2"/>
        <v>0</v>
      </c>
      <c r="AI24" s="11"/>
      <c r="AJ24" s="11">
        <f t="shared" si="2"/>
        <v>14669937.67</v>
      </c>
      <c r="AK24" s="11">
        <f t="shared" si="2"/>
        <v>0</v>
      </c>
      <c r="AL24" s="11"/>
      <c r="AM24" s="11">
        <f t="shared" si="2"/>
        <v>15185860.879999999</v>
      </c>
      <c r="AN24" s="11">
        <f t="shared" si="2"/>
        <v>0</v>
      </c>
      <c r="AO24" s="11"/>
      <c r="AP24" s="11">
        <f t="shared" si="2"/>
        <v>0</v>
      </c>
      <c r="AQ24" s="11">
        <f t="shared" si="2"/>
        <v>0</v>
      </c>
      <c r="AR24" s="11"/>
      <c r="AS24" s="11">
        <f t="shared" si="2"/>
        <v>5922000</v>
      </c>
      <c r="AT24" s="11">
        <f t="shared" si="2"/>
        <v>0</v>
      </c>
      <c r="AU24" s="11"/>
      <c r="AV24" s="11">
        <f t="shared" si="2"/>
        <v>782497.40999999992</v>
      </c>
      <c r="AW24" s="11">
        <f t="shared" si="2"/>
        <v>0</v>
      </c>
      <c r="AX24" s="11"/>
      <c r="AY24" s="11">
        <f t="shared" si="2"/>
        <v>200000</v>
      </c>
      <c r="AZ24" s="11">
        <f t="shared" si="2"/>
        <v>0</v>
      </c>
      <c r="BA24" s="11"/>
      <c r="BB24" s="11">
        <f t="shared" si="2"/>
        <v>0</v>
      </c>
      <c r="BC24" s="11">
        <f t="shared" si="2"/>
        <v>0</v>
      </c>
      <c r="BD24" s="11"/>
      <c r="BE24" s="11">
        <f t="shared" si="2"/>
        <v>74150685.489999995</v>
      </c>
      <c r="BF24" s="11">
        <f t="shared" si="2"/>
        <v>0</v>
      </c>
      <c r="BG24" s="11"/>
      <c r="BH24" s="11">
        <f t="shared" si="2"/>
        <v>0</v>
      </c>
      <c r="BI24" s="11">
        <f t="shared" si="2"/>
        <v>0</v>
      </c>
      <c r="BJ24" s="11"/>
      <c r="BK24" s="11">
        <f t="shared" si="2"/>
        <v>0</v>
      </c>
      <c r="BL24" s="11">
        <f t="shared" si="2"/>
        <v>0</v>
      </c>
      <c r="BM24" s="11"/>
      <c r="BN24" s="11">
        <f t="shared" si="2"/>
        <v>0</v>
      </c>
      <c r="BO24" s="11">
        <f t="shared" si="2"/>
        <v>0</v>
      </c>
      <c r="BP24" s="11"/>
      <c r="BQ24" s="11">
        <f t="shared" ref="BP24:BS24" si="3">SUM(BQ20:BQ23)</f>
        <v>0</v>
      </c>
      <c r="BR24" s="11">
        <f t="shared" si="3"/>
        <v>551166651.75</v>
      </c>
      <c r="BS24" s="11">
        <f t="shared" si="3"/>
        <v>0</v>
      </c>
      <c r="BT24" s="11"/>
    </row>
    <row r="25" spans="1:72" x14ac:dyDescent="0.25">
      <c r="A25" s="8" t="s">
        <v>55</v>
      </c>
      <c r="B25" s="9" t="s">
        <v>68</v>
      </c>
      <c r="C25" s="10">
        <v>0</v>
      </c>
      <c r="D25" s="10">
        <v>0</v>
      </c>
      <c r="E25" s="10"/>
      <c r="F25" s="10"/>
      <c r="G25" s="10">
        <v>0</v>
      </c>
      <c r="H25" s="10"/>
      <c r="I25" s="10"/>
      <c r="J25" s="10">
        <v>0</v>
      </c>
      <c r="K25" s="10"/>
      <c r="L25" s="10">
        <v>0</v>
      </c>
      <c r="M25" s="10">
        <v>0</v>
      </c>
      <c r="N25" s="10"/>
      <c r="O25" s="10"/>
      <c r="P25" s="10">
        <v>0</v>
      </c>
      <c r="Q25" s="10"/>
      <c r="R25" s="10"/>
      <c r="S25" s="10">
        <v>0</v>
      </c>
      <c r="T25" s="10"/>
      <c r="U25" s="10"/>
      <c r="V25" s="10">
        <v>0</v>
      </c>
      <c r="W25" s="10"/>
      <c r="X25" s="10">
        <v>0</v>
      </c>
      <c r="Y25" s="10">
        <v>0</v>
      </c>
      <c r="Z25" s="10"/>
      <c r="AA25" s="10"/>
      <c r="AB25" s="10">
        <v>0</v>
      </c>
      <c r="AC25" s="10"/>
      <c r="AD25" s="10"/>
      <c r="AE25" s="10">
        <v>0</v>
      </c>
      <c r="AF25" s="10"/>
      <c r="AG25" s="10"/>
      <c r="AH25" s="10">
        <v>0</v>
      </c>
      <c r="AI25" s="10"/>
      <c r="AJ25" s="10"/>
      <c r="AK25" s="10">
        <v>0</v>
      </c>
      <c r="AL25" s="10"/>
      <c r="AM25" s="10"/>
      <c r="AN25" s="10">
        <v>0</v>
      </c>
      <c r="AO25" s="10"/>
      <c r="AP25" s="10">
        <v>0</v>
      </c>
      <c r="AQ25" s="10">
        <v>0</v>
      </c>
      <c r="AR25" s="10"/>
      <c r="AS25" s="10"/>
      <c r="AT25" s="10"/>
      <c r="AU25" s="10"/>
      <c r="AV25" s="10"/>
      <c r="AW25" s="10">
        <v>0</v>
      </c>
      <c r="AX25" s="10"/>
      <c r="AY25" s="10"/>
      <c r="AZ25" s="10">
        <v>0</v>
      </c>
      <c r="BA25" s="10"/>
      <c r="BB25" s="10"/>
      <c r="BC25" s="10">
        <v>0</v>
      </c>
      <c r="BD25" s="10"/>
      <c r="BE25" s="10"/>
      <c r="BF25" s="10">
        <v>0</v>
      </c>
      <c r="BG25" s="10"/>
      <c r="BH25" s="10"/>
      <c r="BI25" s="10">
        <v>0</v>
      </c>
      <c r="BJ25" s="10"/>
      <c r="BK25" s="10">
        <v>0</v>
      </c>
      <c r="BL25" s="10">
        <v>0</v>
      </c>
      <c r="BM25" s="10"/>
      <c r="BN25" s="10">
        <v>0</v>
      </c>
      <c r="BO25" s="10">
        <v>0</v>
      </c>
      <c r="BP25" s="10"/>
      <c r="BQ25" s="10"/>
      <c r="BR25" s="10">
        <v>0</v>
      </c>
      <c r="BS25" s="10">
        <v>0</v>
      </c>
      <c r="BT25" s="10"/>
    </row>
    <row r="26" spans="1:72" x14ac:dyDescent="0.25">
      <c r="A26" s="8" t="s">
        <v>33</v>
      </c>
      <c r="B26" s="9" t="s">
        <v>69</v>
      </c>
      <c r="C26" s="10">
        <v>3050000</v>
      </c>
      <c r="D26" s="10">
        <v>0</v>
      </c>
      <c r="E26" s="10"/>
      <c r="F26" s="10"/>
      <c r="G26" s="10">
        <v>0</v>
      </c>
      <c r="H26" s="10"/>
      <c r="I26" s="10"/>
      <c r="J26" s="10">
        <v>0</v>
      </c>
      <c r="K26" s="10"/>
      <c r="L26" s="10"/>
      <c r="M26" s="10">
        <v>0</v>
      </c>
      <c r="N26" s="10"/>
      <c r="O26" s="10"/>
      <c r="P26" s="10">
        <v>0</v>
      </c>
      <c r="Q26" s="10"/>
      <c r="R26" s="10"/>
      <c r="S26" s="10">
        <v>0</v>
      </c>
      <c r="T26" s="10"/>
      <c r="U26" s="10"/>
      <c r="V26" s="10">
        <v>0</v>
      </c>
      <c r="W26" s="10"/>
      <c r="X26" s="10"/>
      <c r="Y26" s="10">
        <v>0</v>
      </c>
      <c r="Z26" s="10"/>
      <c r="AA26" s="10"/>
      <c r="AB26" s="10">
        <v>0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>
        <v>200000</v>
      </c>
      <c r="AN26" s="10"/>
      <c r="AO26" s="10"/>
      <c r="AP26" s="10"/>
      <c r="AQ26" s="10"/>
      <c r="AR26" s="10"/>
      <c r="AS26" s="10">
        <v>0</v>
      </c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>
        <v>3250000</v>
      </c>
      <c r="BS26" s="10">
        <v>0</v>
      </c>
      <c r="BT26" s="10"/>
    </row>
    <row r="27" spans="1:72" x14ac:dyDescent="0.25">
      <c r="A27" s="8" t="s">
        <v>37</v>
      </c>
      <c r="B27" s="9" t="s">
        <v>73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100000</v>
      </c>
      <c r="V27" s="10"/>
      <c r="W27" s="10"/>
      <c r="X27" s="10">
        <v>0</v>
      </c>
      <c r="Y27" s="10"/>
      <c r="Z27" s="10"/>
      <c r="AA27" s="10">
        <v>500000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v>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>
        <v>200499.55</v>
      </c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>
        <v>800499.55</v>
      </c>
      <c r="BS27" s="10">
        <v>0</v>
      </c>
      <c r="BT27" s="10"/>
    </row>
    <row r="28" spans="1:72" x14ac:dyDescent="0.25">
      <c r="A28" s="8" t="s">
        <v>36</v>
      </c>
      <c r="B28" s="9" t="s">
        <v>78</v>
      </c>
      <c r="C28" s="10">
        <v>1500000000</v>
      </c>
      <c r="D28" s="10">
        <v>0</v>
      </c>
      <c r="E28" s="10"/>
      <c r="F28" s="10"/>
      <c r="G28" s="10">
        <v>0</v>
      </c>
      <c r="H28" s="10"/>
      <c r="I28" s="10"/>
      <c r="J28" s="10">
        <v>0</v>
      </c>
      <c r="K28" s="10"/>
      <c r="L28" s="10"/>
      <c r="M28" s="10">
        <v>0</v>
      </c>
      <c r="N28" s="10"/>
      <c r="O28" s="10"/>
      <c r="P28" s="10">
        <v>0</v>
      </c>
      <c r="Q28" s="10"/>
      <c r="R28" s="10"/>
      <c r="S28" s="10">
        <v>0</v>
      </c>
      <c r="T28" s="10"/>
      <c r="U28" s="10"/>
      <c r="V28" s="10">
        <v>0</v>
      </c>
      <c r="W28" s="10"/>
      <c r="X28" s="10"/>
      <c r="Y28" s="10">
        <v>0</v>
      </c>
      <c r="Z28" s="10"/>
      <c r="AA28" s="10"/>
      <c r="AB28" s="10"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>
        <v>80000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>
        <v>1500080000</v>
      </c>
      <c r="BS28" s="10">
        <v>0</v>
      </c>
      <c r="BT28" s="10"/>
    </row>
    <row r="29" spans="1:72" s="12" customFormat="1" x14ac:dyDescent="0.25">
      <c r="A29" s="24" t="s">
        <v>87</v>
      </c>
      <c r="B29" s="25"/>
      <c r="C29" s="11">
        <f>SUM(C25:C28)</f>
        <v>1503050000</v>
      </c>
      <c r="D29" s="11">
        <f t="shared" ref="D29:BO29" si="4">SUM(D25:D28)</f>
        <v>0</v>
      </c>
      <c r="E29" s="11"/>
      <c r="F29" s="11">
        <f t="shared" si="4"/>
        <v>0</v>
      </c>
      <c r="G29" s="11">
        <f t="shared" si="4"/>
        <v>0</v>
      </c>
      <c r="H29" s="11"/>
      <c r="I29" s="11">
        <f t="shared" si="4"/>
        <v>0</v>
      </c>
      <c r="J29" s="11">
        <f t="shared" si="4"/>
        <v>0</v>
      </c>
      <c r="K29" s="11"/>
      <c r="L29" s="11">
        <f t="shared" si="4"/>
        <v>0</v>
      </c>
      <c r="M29" s="11">
        <f t="shared" si="4"/>
        <v>0</v>
      </c>
      <c r="N29" s="11"/>
      <c r="O29" s="11">
        <f t="shared" si="4"/>
        <v>0</v>
      </c>
      <c r="P29" s="11">
        <f t="shared" si="4"/>
        <v>0</v>
      </c>
      <c r="Q29" s="11"/>
      <c r="R29" s="11">
        <f t="shared" si="4"/>
        <v>0</v>
      </c>
      <c r="S29" s="11">
        <f t="shared" si="4"/>
        <v>0</v>
      </c>
      <c r="T29" s="11"/>
      <c r="U29" s="11">
        <f t="shared" si="4"/>
        <v>100000</v>
      </c>
      <c r="V29" s="11">
        <f t="shared" si="4"/>
        <v>0</v>
      </c>
      <c r="W29" s="11"/>
      <c r="X29" s="11">
        <f t="shared" si="4"/>
        <v>0</v>
      </c>
      <c r="Y29" s="11">
        <f t="shared" si="4"/>
        <v>0</v>
      </c>
      <c r="Z29" s="11"/>
      <c r="AA29" s="11">
        <f t="shared" si="4"/>
        <v>500000</v>
      </c>
      <c r="AB29" s="11">
        <f t="shared" si="4"/>
        <v>0</v>
      </c>
      <c r="AC29" s="11"/>
      <c r="AD29" s="11">
        <f t="shared" si="4"/>
        <v>0</v>
      </c>
      <c r="AE29" s="11">
        <f t="shared" si="4"/>
        <v>0</v>
      </c>
      <c r="AF29" s="11"/>
      <c r="AG29" s="11">
        <f t="shared" si="4"/>
        <v>0</v>
      </c>
      <c r="AH29" s="11">
        <f t="shared" si="4"/>
        <v>0</v>
      </c>
      <c r="AI29" s="11"/>
      <c r="AJ29" s="11">
        <f t="shared" si="4"/>
        <v>0</v>
      </c>
      <c r="AK29" s="11">
        <f t="shared" si="4"/>
        <v>0</v>
      </c>
      <c r="AL29" s="11"/>
      <c r="AM29" s="11">
        <f t="shared" si="4"/>
        <v>280000</v>
      </c>
      <c r="AN29" s="11">
        <f t="shared" si="4"/>
        <v>0</v>
      </c>
      <c r="AO29" s="11"/>
      <c r="AP29" s="11">
        <f t="shared" si="4"/>
        <v>0</v>
      </c>
      <c r="AQ29" s="11">
        <f t="shared" si="4"/>
        <v>0</v>
      </c>
      <c r="AR29" s="11"/>
      <c r="AS29" s="11">
        <f t="shared" si="4"/>
        <v>0</v>
      </c>
      <c r="AT29" s="11">
        <f t="shared" si="4"/>
        <v>0</v>
      </c>
      <c r="AU29" s="11"/>
      <c r="AV29" s="11">
        <f t="shared" si="4"/>
        <v>0</v>
      </c>
      <c r="AW29" s="11">
        <f t="shared" si="4"/>
        <v>0</v>
      </c>
      <c r="AX29" s="11"/>
      <c r="AY29" s="11">
        <f t="shared" si="4"/>
        <v>200499.55</v>
      </c>
      <c r="AZ29" s="11">
        <f t="shared" si="4"/>
        <v>0</v>
      </c>
      <c r="BA29" s="11"/>
      <c r="BB29" s="11">
        <f t="shared" si="4"/>
        <v>0</v>
      </c>
      <c r="BC29" s="11">
        <f t="shared" si="4"/>
        <v>0</v>
      </c>
      <c r="BD29" s="11"/>
      <c r="BE29" s="11">
        <f t="shared" si="4"/>
        <v>0</v>
      </c>
      <c r="BF29" s="11">
        <f t="shared" si="4"/>
        <v>0</v>
      </c>
      <c r="BG29" s="11"/>
      <c r="BH29" s="11">
        <f t="shared" si="4"/>
        <v>0</v>
      </c>
      <c r="BI29" s="11">
        <f t="shared" si="4"/>
        <v>0</v>
      </c>
      <c r="BJ29" s="11"/>
      <c r="BK29" s="11">
        <f t="shared" si="4"/>
        <v>0</v>
      </c>
      <c r="BL29" s="11">
        <f t="shared" si="4"/>
        <v>0</v>
      </c>
      <c r="BM29" s="11"/>
      <c r="BN29" s="11">
        <f t="shared" si="4"/>
        <v>0</v>
      </c>
      <c r="BO29" s="11">
        <f t="shared" si="4"/>
        <v>0</v>
      </c>
      <c r="BP29" s="11"/>
      <c r="BQ29" s="11">
        <f t="shared" ref="BP29:BS29" si="5">SUM(BQ25:BQ28)</f>
        <v>0</v>
      </c>
      <c r="BR29" s="11">
        <f t="shared" si="5"/>
        <v>1504130499.55</v>
      </c>
      <c r="BS29" s="11">
        <f t="shared" si="5"/>
        <v>0</v>
      </c>
      <c r="BT29" s="11"/>
    </row>
    <row r="30" spans="1:72" x14ac:dyDescent="0.25">
      <c r="A30" s="8" t="s">
        <v>24</v>
      </c>
      <c r="B30" s="9" t="s">
        <v>67</v>
      </c>
      <c r="C30" s="10">
        <v>19742314.23</v>
      </c>
      <c r="D30" s="10">
        <v>0</v>
      </c>
      <c r="E30" s="10"/>
      <c r="F30" s="10"/>
      <c r="G30" s="10">
        <v>0</v>
      </c>
      <c r="H30" s="10"/>
      <c r="I30" s="10"/>
      <c r="J30" s="10">
        <v>0</v>
      </c>
      <c r="K30" s="10"/>
      <c r="L30" s="10"/>
      <c r="M30" s="10">
        <v>0</v>
      </c>
      <c r="N30" s="10"/>
      <c r="O30" s="10"/>
      <c r="P30" s="10">
        <v>0</v>
      </c>
      <c r="Q30" s="10"/>
      <c r="R30" s="10"/>
      <c r="S30" s="10">
        <v>0</v>
      </c>
      <c r="T30" s="10"/>
      <c r="U30" s="10"/>
      <c r="V30" s="10">
        <v>0</v>
      </c>
      <c r="W30" s="10"/>
      <c r="X30" s="10"/>
      <c r="Y30" s="10">
        <v>0</v>
      </c>
      <c r="Z30" s="10"/>
      <c r="AA30" s="10"/>
      <c r="AB30" s="10">
        <v>0</v>
      </c>
      <c r="AC30" s="10"/>
      <c r="AD30" s="10">
        <v>0</v>
      </c>
      <c r="AE30" s="10"/>
      <c r="AF30" s="10"/>
      <c r="AG30" s="10"/>
      <c r="AH30" s="10"/>
      <c r="AI30" s="10"/>
      <c r="AJ30" s="10">
        <v>22126978.07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v>25450530.150000002</v>
      </c>
      <c r="BI30" s="10"/>
      <c r="BJ30" s="10"/>
      <c r="BK30" s="10"/>
      <c r="BL30" s="10"/>
      <c r="BM30" s="10"/>
      <c r="BN30" s="10"/>
      <c r="BO30" s="10"/>
      <c r="BP30" s="10"/>
      <c r="BQ30" s="10"/>
      <c r="BR30" s="10">
        <v>67319822.450000003</v>
      </c>
      <c r="BS30" s="10">
        <v>0</v>
      </c>
      <c r="BT30" s="10"/>
    </row>
    <row r="31" spans="1:72" x14ac:dyDescent="0.25">
      <c r="A31" s="8" t="s">
        <v>39</v>
      </c>
      <c r="B31" s="9" t="s">
        <v>74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>
        <v>0</v>
      </c>
      <c r="BF31" s="10"/>
      <c r="BG31" s="10"/>
      <c r="BH31" s="10">
        <v>481279255.04000002</v>
      </c>
      <c r="BI31" s="10"/>
      <c r="BJ31" s="10"/>
      <c r="BK31" s="10"/>
      <c r="BL31" s="10"/>
      <c r="BM31" s="10"/>
      <c r="BN31" s="10"/>
      <c r="BO31" s="10"/>
      <c r="BP31" s="10"/>
      <c r="BQ31" s="10"/>
      <c r="BR31" s="10">
        <v>481279255.04000002</v>
      </c>
      <c r="BS31" s="10">
        <v>0</v>
      </c>
      <c r="BT31" s="10"/>
    </row>
    <row r="32" spans="1:72" s="12" customFormat="1" x14ac:dyDescent="0.25">
      <c r="A32" s="24" t="s">
        <v>88</v>
      </c>
      <c r="B32" s="25"/>
      <c r="C32" s="11">
        <f>SUM(C30:C31)</f>
        <v>19742314.23</v>
      </c>
      <c r="D32" s="11">
        <f t="shared" ref="D32:BO32" si="6">SUM(D30:D31)</f>
        <v>0</v>
      </c>
      <c r="E32" s="11"/>
      <c r="F32" s="11">
        <f t="shared" si="6"/>
        <v>0</v>
      </c>
      <c r="G32" s="11">
        <f t="shared" si="6"/>
        <v>0</v>
      </c>
      <c r="H32" s="11"/>
      <c r="I32" s="11">
        <f t="shared" si="6"/>
        <v>0</v>
      </c>
      <c r="J32" s="11">
        <f t="shared" si="6"/>
        <v>0</v>
      </c>
      <c r="K32" s="11"/>
      <c r="L32" s="11">
        <f t="shared" si="6"/>
        <v>0</v>
      </c>
      <c r="M32" s="11">
        <f t="shared" si="6"/>
        <v>0</v>
      </c>
      <c r="N32" s="11"/>
      <c r="O32" s="11">
        <f t="shared" si="6"/>
        <v>0</v>
      </c>
      <c r="P32" s="11">
        <f t="shared" si="6"/>
        <v>0</v>
      </c>
      <c r="Q32" s="11"/>
      <c r="R32" s="11">
        <f t="shared" si="6"/>
        <v>0</v>
      </c>
      <c r="S32" s="11">
        <f t="shared" si="6"/>
        <v>0</v>
      </c>
      <c r="T32" s="11"/>
      <c r="U32" s="11">
        <f t="shared" si="6"/>
        <v>0</v>
      </c>
      <c r="V32" s="11">
        <f t="shared" si="6"/>
        <v>0</v>
      </c>
      <c r="W32" s="11"/>
      <c r="X32" s="11">
        <f t="shared" si="6"/>
        <v>0</v>
      </c>
      <c r="Y32" s="11">
        <f t="shared" si="6"/>
        <v>0</v>
      </c>
      <c r="Z32" s="11"/>
      <c r="AA32" s="11">
        <f t="shared" si="6"/>
        <v>0</v>
      </c>
      <c r="AB32" s="11">
        <f t="shared" si="6"/>
        <v>0</v>
      </c>
      <c r="AC32" s="11"/>
      <c r="AD32" s="11">
        <f t="shared" si="6"/>
        <v>0</v>
      </c>
      <c r="AE32" s="11">
        <f t="shared" si="6"/>
        <v>0</v>
      </c>
      <c r="AF32" s="11"/>
      <c r="AG32" s="11">
        <f t="shared" si="6"/>
        <v>0</v>
      </c>
      <c r="AH32" s="11">
        <f t="shared" si="6"/>
        <v>0</v>
      </c>
      <c r="AI32" s="11"/>
      <c r="AJ32" s="11">
        <f t="shared" si="6"/>
        <v>22126978.07</v>
      </c>
      <c r="AK32" s="11">
        <f t="shared" si="6"/>
        <v>0</v>
      </c>
      <c r="AL32" s="11"/>
      <c r="AM32" s="11">
        <f t="shared" si="6"/>
        <v>0</v>
      </c>
      <c r="AN32" s="11">
        <f t="shared" si="6"/>
        <v>0</v>
      </c>
      <c r="AO32" s="11"/>
      <c r="AP32" s="11">
        <f t="shared" si="6"/>
        <v>0</v>
      </c>
      <c r="AQ32" s="11">
        <f t="shared" si="6"/>
        <v>0</v>
      </c>
      <c r="AR32" s="11"/>
      <c r="AS32" s="11">
        <f t="shared" si="6"/>
        <v>0</v>
      </c>
      <c r="AT32" s="11">
        <f t="shared" si="6"/>
        <v>0</v>
      </c>
      <c r="AU32" s="11"/>
      <c r="AV32" s="11">
        <f t="shared" si="6"/>
        <v>0</v>
      </c>
      <c r="AW32" s="11">
        <f t="shared" si="6"/>
        <v>0</v>
      </c>
      <c r="AX32" s="11"/>
      <c r="AY32" s="11">
        <f t="shared" si="6"/>
        <v>0</v>
      </c>
      <c r="AZ32" s="11">
        <f t="shared" si="6"/>
        <v>0</v>
      </c>
      <c r="BA32" s="11"/>
      <c r="BB32" s="11">
        <f t="shared" si="6"/>
        <v>0</v>
      </c>
      <c r="BC32" s="11">
        <f t="shared" si="6"/>
        <v>0</v>
      </c>
      <c r="BD32" s="11"/>
      <c r="BE32" s="11">
        <f t="shared" si="6"/>
        <v>0</v>
      </c>
      <c r="BF32" s="11">
        <f t="shared" si="6"/>
        <v>0</v>
      </c>
      <c r="BG32" s="11"/>
      <c r="BH32" s="11">
        <f t="shared" si="6"/>
        <v>506729785.19</v>
      </c>
      <c r="BI32" s="11">
        <f t="shared" si="6"/>
        <v>0</v>
      </c>
      <c r="BJ32" s="11"/>
      <c r="BK32" s="11">
        <f t="shared" si="6"/>
        <v>0</v>
      </c>
      <c r="BL32" s="11">
        <f t="shared" si="6"/>
        <v>0</v>
      </c>
      <c r="BM32" s="11"/>
      <c r="BN32" s="11">
        <f t="shared" si="6"/>
        <v>0</v>
      </c>
      <c r="BO32" s="11">
        <f t="shared" si="6"/>
        <v>0</v>
      </c>
      <c r="BP32" s="11"/>
      <c r="BQ32" s="11">
        <f t="shared" ref="BP32:BS32" si="7">SUM(BQ30:BQ31)</f>
        <v>0</v>
      </c>
      <c r="BR32" s="11">
        <f t="shared" si="7"/>
        <v>548599077.49000001</v>
      </c>
      <c r="BS32" s="11">
        <f t="shared" si="7"/>
        <v>0</v>
      </c>
      <c r="BT32" s="11"/>
    </row>
    <row r="33" spans="1:72" x14ac:dyDescent="0.25">
      <c r="A33" s="8" t="s">
        <v>40</v>
      </c>
      <c r="B33" s="9" t="s">
        <v>75</v>
      </c>
      <c r="C33" s="10"/>
      <c r="D33" s="10">
        <v>0</v>
      </c>
      <c r="E33" s="10"/>
      <c r="F33" s="10"/>
      <c r="G33" s="10">
        <v>0</v>
      </c>
      <c r="H33" s="10"/>
      <c r="I33" s="10"/>
      <c r="J33" s="10">
        <v>0</v>
      </c>
      <c r="K33" s="10"/>
      <c r="L33" s="10"/>
      <c r="M33" s="10">
        <v>0</v>
      </c>
      <c r="N33" s="10"/>
      <c r="O33" s="10"/>
      <c r="P33" s="10">
        <v>0</v>
      </c>
      <c r="Q33" s="10"/>
      <c r="R33" s="10"/>
      <c r="S33" s="10">
        <v>0</v>
      </c>
      <c r="T33" s="10"/>
      <c r="U33" s="10"/>
      <c r="V33" s="10">
        <v>0</v>
      </c>
      <c r="W33" s="10"/>
      <c r="X33" s="10"/>
      <c r="Y33" s="10">
        <v>0</v>
      </c>
      <c r="Z33" s="10"/>
      <c r="AA33" s="10"/>
      <c r="AB33" s="10">
        <v>0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>
        <v>0</v>
      </c>
      <c r="BS33" s="10">
        <v>0</v>
      </c>
      <c r="BT33" s="10"/>
    </row>
    <row r="34" spans="1:72" s="12" customFormat="1" x14ac:dyDescent="0.25">
      <c r="A34" s="24" t="s">
        <v>89</v>
      </c>
      <c r="B34" s="25"/>
      <c r="C34" s="11">
        <f>C33</f>
        <v>0</v>
      </c>
      <c r="D34" s="11">
        <f t="shared" ref="D34:BO34" si="8">D33</f>
        <v>0</v>
      </c>
      <c r="E34" s="11"/>
      <c r="F34" s="11">
        <f t="shared" si="8"/>
        <v>0</v>
      </c>
      <c r="G34" s="11">
        <f t="shared" si="8"/>
        <v>0</v>
      </c>
      <c r="H34" s="11"/>
      <c r="I34" s="11">
        <f t="shared" si="8"/>
        <v>0</v>
      </c>
      <c r="J34" s="11">
        <f t="shared" si="8"/>
        <v>0</v>
      </c>
      <c r="K34" s="11"/>
      <c r="L34" s="11">
        <f t="shared" si="8"/>
        <v>0</v>
      </c>
      <c r="M34" s="11">
        <f t="shared" si="8"/>
        <v>0</v>
      </c>
      <c r="N34" s="11"/>
      <c r="O34" s="11">
        <f t="shared" si="8"/>
        <v>0</v>
      </c>
      <c r="P34" s="11">
        <f t="shared" si="8"/>
        <v>0</v>
      </c>
      <c r="Q34" s="11"/>
      <c r="R34" s="11">
        <f t="shared" si="8"/>
        <v>0</v>
      </c>
      <c r="S34" s="11">
        <f t="shared" si="8"/>
        <v>0</v>
      </c>
      <c r="T34" s="11"/>
      <c r="U34" s="11">
        <f t="shared" si="8"/>
        <v>0</v>
      </c>
      <c r="V34" s="11">
        <f t="shared" si="8"/>
        <v>0</v>
      </c>
      <c r="W34" s="11"/>
      <c r="X34" s="11">
        <f t="shared" si="8"/>
        <v>0</v>
      </c>
      <c r="Y34" s="11">
        <f t="shared" si="8"/>
        <v>0</v>
      </c>
      <c r="Z34" s="11"/>
      <c r="AA34" s="11">
        <f t="shared" si="8"/>
        <v>0</v>
      </c>
      <c r="AB34" s="11">
        <f t="shared" si="8"/>
        <v>0</v>
      </c>
      <c r="AC34" s="11"/>
      <c r="AD34" s="11">
        <f t="shared" si="8"/>
        <v>0</v>
      </c>
      <c r="AE34" s="11">
        <f t="shared" si="8"/>
        <v>0</v>
      </c>
      <c r="AF34" s="11"/>
      <c r="AG34" s="11">
        <f t="shared" si="8"/>
        <v>0</v>
      </c>
      <c r="AH34" s="11">
        <f t="shared" si="8"/>
        <v>0</v>
      </c>
      <c r="AI34" s="11"/>
      <c r="AJ34" s="11">
        <f t="shared" si="8"/>
        <v>0</v>
      </c>
      <c r="AK34" s="11">
        <f t="shared" si="8"/>
        <v>0</v>
      </c>
      <c r="AL34" s="11"/>
      <c r="AM34" s="11">
        <f t="shared" si="8"/>
        <v>0</v>
      </c>
      <c r="AN34" s="11">
        <f t="shared" si="8"/>
        <v>0</v>
      </c>
      <c r="AO34" s="11"/>
      <c r="AP34" s="11">
        <f t="shared" si="8"/>
        <v>0</v>
      </c>
      <c r="AQ34" s="11">
        <f t="shared" si="8"/>
        <v>0</v>
      </c>
      <c r="AR34" s="11"/>
      <c r="AS34" s="11">
        <f t="shared" si="8"/>
        <v>0</v>
      </c>
      <c r="AT34" s="11">
        <f t="shared" si="8"/>
        <v>0</v>
      </c>
      <c r="AU34" s="11"/>
      <c r="AV34" s="11">
        <f t="shared" si="8"/>
        <v>0</v>
      </c>
      <c r="AW34" s="11">
        <f t="shared" si="8"/>
        <v>0</v>
      </c>
      <c r="AX34" s="11"/>
      <c r="AY34" s="11">
        <f t="shared" si="8"/>
        <v>0</v>
      </c>
      <c r="AZ34" s="11">
        <f t="shared" si="8"/>
        <v>0</v>
      </c>
      <c r="BA34" s="11"/>
      <c r="BB34" s="11">
        <f t="shared" si="8"/>
        <v>0</v>
      </c>
      <c r="BC34" s="11">
        <f t="shared" si="8"/>
        <v>0</v>
      </c>
      <c r="BD34" s="11"/>
      <c r="BE34" s="11">
        <f t="shared" si="8"/>
        <v>0</v>
      </c>
      <c r="BF34" s="11">
        <f t="shared" si="8"/>
        <v>0</v>
      </c>
      <c r="BG34" s="11"/>
      <c r="BH34" s="11">
        <f t="shared" si="8"/>
        <v>0</v>
      </c>
      <c r="BI34" s="11">
        <f t="shared" si="8"/>
        <v>0</v>
      </c>
      <c r="BJ34" s="11"/>
      <c r="BK34" s="11">
        <f t="shared" si="8"/>
        <v>0</v>
      </c>
      <c r="BL34" s="11">
        <f t="shared" si="8"/>
        <v>0</v>
      </c>
      <c r="BM34" s="11"/>
      <c r="BN34" s="11">
        <f t="shared" si="8"/>
        <v>0</v>
      </c>
      <c r="BO34" s="11">
        <f t="shared" si="8"/>
        <v>0</v>
      </c>
      <c r="BP34" s="11"/>
      <c r="BQ34" s="11">
        <f t="shared" ref="BP34:BS34" si="9">BQ33</f>
        <v>0</v>
      </c>
      <c r="BR34" s="11">
        <f t="shared" si="9"/>
        <v>0</v>
      </c>
      <c r="BS34" s="11">
        <f t="shared" si="9"/>
        <v>0</v>
      </c>
      <c r="BT34" s="11"/>
    </row>
    <row r="35" spans="1:72" x14ac:dyDescent="0.25">
      <c r="A35" s="8" t="s">
        <v>56</v>
      </c>
      <c r="B35" s="9" t="s">
        <v>76</v>
      </c>
      <c r="C35" s="10"/>
      <c r="D35" s="10">
        <v>0</v>
      </c>
      <c r="E35" s="10"/>
      <c r="F35" s="10"/>
      <c r="G35" s="10">
        <v>0</v>
      </c>
      <c r="H35" s="10"/>
      <c r="I35" s="10"/>
      <c r="J35" s="10">
        <v>0</v>
      </c>
      <c r="K35" s="10"/>
      <c r="L35" s="10"/>
      <c r="M35" s="10">
        <v>0</v>
      </c>
      <c r="N35" s="10"/>
      <c r="O35" s="10"/>
      <c r="P35" s="10">
        <v>0</v>
      </c>
      <c r="Q35" s="10"/>
      <c r="R35" s="10"/>
      <c r="S35" s="10">
        <v>0</v>
      </c>
      <c r="T35" s="10"/>
      <c r="U35" s="10"/>
      <c r="V35" s="10">
        <v>0</v>
      </c>
      <c r="W35" s="10"/>
      <c r="X35" s="10"/>
      <c r="Y35" s="10">
        <v>0</v>
      </c>
      <c r="Z35" s="10"/>
      <c r="AA35" s="10"/>
      <c r="AB35" s="10">
        <v>0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>
        <v>1678610000</v>
      </c>
      <c r="BO35" s="10"/>
      <c r="BP35" s="10"/>
      <c r="BQ35" s="10"/>
      <c r="BR35" s="10">
        <v>1678610000</v>
      </c>
      <c r="BS35" s="10">
        <v>0</v>
      </c>
      <c r="BT35" s="10"/>
    </row>
    <row r="36" spans="1:72" x14ac:dyDescent="0.25">
      <c r="A36" s="8" t="s">
        <v>57</v>
      </c>
      <c r="B36" s="9" t="s">
        <v>77</v>
      </c>
      <c r="C36" s="10"/>
      <c r="D36" s="10">
        <v>0</v>
      </c>
      <c r="E36" s="10"/>
      <c r="F36" s="10"/>
      <c r="G36" s="10">
        <v>0</v>
      </c>
      <c r="H36" s="10"/>
      <c r="I36" s="10"/>
      <c r="J36" s="10">
        <v>0</v>
      </c>
      <c r="K36" s="10"/>
      <c r="L36" s="10"/>
      <c r="M36" s="10">
        <v>0</v>
      </c>
      <c r="N36" s="10"/>
      <c r="O36" s="10"/>
      <c r="P36" s="10">
        <v>0</v>
      </c>
      <c r="Q36" s="10"/>
      <c r="R36" s="10"/>
      <c r="S36" s="10">
        <v>0</v>
      </c>
      <c r="T36" s="10"/>
      <c r="U36" s="10"/>
      <c r="V36" s="10">
        <v>0</v>
      </c>
      <c r="W36" s="10"/>
      <c r="X36" s="10"/>
      <c r="Y36" s="10">
        <v>0</v>
      </c>
      <c r="Z36" s="10"/>
      <c r="AA36" s="10"/>
      <c r="AB36" s="10">
        <v>0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>
        <v>35190000</v>
      </c>
      <c r="BO36" s="10"/>
      <c r="BP36" s="10"/>
      <c r="BQ36" s="10"/>
      <c r="BR36" s="10">
        <v>35190000</v>
      </c>
      <c r="BS36" s="10">
        <v>0</v>
      </c>
      <c r="BT36" s="10"/>
    </row>
    <row r="37" spans="1:72" s="12" customFormat="1" x14ac:dyDescent="0.25">
      <c r="A37" s="33" t="s">
        <v>90</v>
      </c>
      <c r="B37" s="34"/>
      <c r="C37" s="15">
        <f>SUM(C35:C36)</f>
        <v>0</v>
      </c>
      <c r="D37" s="15">
        <f t="shared" ref="D37:BO37" si="10">SUM(D35:D36)</f>
        <v>0</v>
      </c>
      <c r="E37" s="15"/>
      <c r="F37" s="15">
        <f t="shared" si="10"/>
        <v>0</v>
      </c>
      <c r="G37" s="15">
        <f t="shared" si="10"/>
        <v>0</v>
      </c>
      <c r="H37" s="15"/>
      <c r="I37" s="15">
        <f t="shared" si="10"/>
        <v>0</v>
      </c>
      <c r="J37" s="15">
        <f t="shared" si="10"/>
        <v>0</v>
      </c>
      <c r="K37" s="15"/>
      <c r="L37" s="15">
        <f t="shared" si="10"/>
        <v>0</v>
      </c>
      <c r="M37" s="15">
        <f t="shared" si="10"/>
        <v>0</v>
      </c>
      <c r="N37" s="15"/>
      <c r="O37" s="15">
        <f t="shared" si="10"/>
        <v>0</v>
      </c>
      <c r="P37" s="15">
        <f t="shared" si="10"/>
        <v>0</v>
      </c>
      <c r="Q37" s="15"/>
      <c r="R37" s="15">
        <f t="shared" si="10"/>
        <v>0</v>
      </c>
      <c r="S37" s="15">
        <f t="shared" si="10"/>
        <v>0</v>
      </c>
      <c r="T37" s="15"/>
      <c r="U37" s="15">
        <f t="shared" si="10"/>
        <v>0</v>
      </c>
      <c r="V37" s="15">
        <f t="shared" si="10"/>
        <v>0</v>
      </c>
      <c r="W37" s="15"/>
      <c r="X37" s="15">
        <f t="shared" si="10"/>
        <v>0</v>
      </c>
      <c r="Y37" s="15">
        <f t="shared" si="10"/>
        <v>0</v>
      </c>
      <c r="Z37" s="15"/>
      <c r="AA37" s="15">
        <f t="shared" si="10"/>
        <v>0</v>
      </c>
      <c r="AB37" s="15">
        <f t="shared" si="10"/>
        <v>0</v>
      </c>
      <c r="AC37" s="15"/>
      <c r="AD37" s="15">
        <f t="shared" si="10"/>
        <v>0</v>
      </c>
      <c r="AE37" s="15">
        <f t="shared" si="10"/>
        <v>0</v>
      </c>
      <c r="AF37" s="15"/>
      <c r="AG37" s="15">
        <f t="shared" si="10"/>
        <v>0</v>
      </c>
      <c r="AH37" s="15">
        <f t="shared" si="10"/>
        <v>0</v>
      </c>
      <c r="AI37" s="15"/>
      <c r="AJ37" s="15">
        <f t="shared" si="10"/>
        <v>0</v>
      </c>
      <c r="AK37" s="15">
        <f t="shared" si="10"/>
        <v>0</v>
      </c>
      <c r="AL37" s="15"/>
      <c r="AM37" s="15">
        <f t="shared" si="10"/>
        <v>0</v>
      </c>
      <c r="AN37" s="15">
        <f t="shared" si="10"/>
        <v>0</v>
      </c>
      <c r="AO37" s="15"/>
      <c r="AP37" s="15">
        <f t="shared" si="10"/>
        <v>0</v>
      </c>
      <c r="AQ37" s="15">
        <f t="shared" si="10"/>
        <v>0</v>
      </c>
      <c r="AR37" s="15"/>
      <c r="AS37" s="15">
        <f t="shared" si="10"/>
        <v>0</v>
      </c>
      <c r="AT37" s="15">
        <f t="shared" si="10"/>
        <v>0</v>
      </c>
      <c r="AU37" s="15"/>
      <c r="AV37" s="15">
        <f t="shared" si="10"/>
        <v>0</v>
      </c>
      <c r="AW37" s="15">
        <f t="shared" si="10"/>
        <v>0</v>
      </c>
      <c r="AX37" s="15"/>
      <c r="AY37" s="15">
        <f t="shared" si="10"/>
        <v>0</v>
      </c>
      <c r="AZ37" s="15">
        <f t="shared" si="10"/>
        <v>0</v>
      </c>
      <c r="BA37" s="15"/>
      <c r="BB37" s="15">
        <f t="shared" si="10"/>
        <v>0</v>
      </c>
      <c r="BC37" s="15">
        <f t="shared" si="10"/>
        <v>0</v>
      </c>
      <c r="BD37" s="15"/>
      <c r="BE37" s="15">
        <f t="shared" si="10"/>
        <v>0</v>
      </c>
      <c r="BF37" s="15">
        <f t="shared" si="10"/>
        <v>0</v>
      </c>
      <c r="BG37" s="15"/>
      <c r="BH37" s="15">
        <f t="shared" si="10"/>
        <v>0</v>
      </c>
      <c r="BI37" s="15">
        <f t="shared" si="10"/>
        <v>0</v>
      </c>
      <c r="BJ37" s="15"/>
      <c r="BK37" s="15">
        <f t="shared" si="10"/>
        <v>0</v>
      </c>
      <c r="BL37" s="15">
        <f t="shared" si="10"/>
        <v>0</v>
      </c>
      <c r="BM37" s="15"/>
      <c r="BN37" s="15">
        <f t="shared" si="10"/>
        <v>1713800000</v>
      </c>
      <c r="BO37" s="15">
        <f t="shared" si="10"/>
        <v>0</v>
      </c>
      <c r="BP37" s="15"/>
      <c r="BQ37" s="15">
        <f t="shared" ref="BP37:BS37" si="11">SUM(BQ35:BQ36)</f>
        <v>0</v>
      </c>
      <c r="BR37" s="15">
        <f t="shared" si="11"/>
        <v>1713800000</v>
      </c>
      <c r="BS37" s="15">
        <f t="shared" si="11"/>
        <v>0</v>
      </c>
      <c r="BT37" s="15"/>
    </row>
    <row r="38" spans="1:72" s="12" customFormat="1" x14ac:dyDescent="0.25">
      <c r="A38" s="26" t="s">
        <v>79</v>
      </c>
      <c r="B38" s="27"/>
      <c r="C38" s="13">
        <f>C37+C34+C32+C29+C24+C19</f>
        <v>1869000764.6300001</v>
      </c>
      <c r="D38" s="13">
        <f t="shared" ref="D38:BO38" si="12">D37+D34+D32+D29+D24+D19</f>
        <v>0</v>
      </c>
      <c r="E38" s="13"/>
      <c r="F38" s="13">
        <f t="shared" si="12"/>
        <v>794000</v>
      </c>
      <c r="G38" s="13">
        <f t="shared" si="12"/>
        <v>0</v>
      </c>
      <c r="H38" s="13"/>
      <c r="I38" s="13">
        <f t="shared" si="12"/>
        <v>42916607.479999997</v>
      </c>
      <c r="J38" s="13">
        <f t="shared" si="12"/>
        <v>0</v>
      </c>
      <c r="K38" s="13"/>
      <c r="L38" s="13">
        <f t="shared" si="12"/>
        <v>45170892.509999998</v>
      </c>
      <c r="M38" s="13">
        <f t="shared" si="12"/>
        <v>0</v>
      </c>
      <c r="N38" s="13"/>
      <c r="O38" s="13">
        <f t="shared" si="12"/>
        <v>10729224.559999999</v>
      </c>
      <c r="P38" s="13">
        <f t="shared" si="12"/>
        <v>0</v>
      </c>
      <c r="Q38" s="13"/>
      <c r="R38" s="13">
        <f t="shared" si="12"/>
        <v>8576499.370000001</v>
      </c>
      <c r="S38" s="13">
        <f t="shared" si="12"/>
        <v>0</v>
      </c>
      <c r="T38" s="13"/>
      <c r="U38" s="13">
        <f t="shared" si="12"/>
        <v>53797472.159999996</v>
      </c>
      <c r="V38" s="13">
        <f t="shared" si="12"/>
        <v>0</v>
      </c>
      <c r="W38" s="13"/>
      <c r="X38" s="13">
        <f t="shared" si="12"/>
        <v>74184760.150000006</v>
      </c>
      <c r="Y38" s="13">
        <f t="shared" si="12"/>
        <v>0</v>
      </c>
      <c r="Z38" s="13"/>
      <c r="AA38" s="13">
        <f t="shared" si="12"/>
        <v>895355180.39999986</v>
      </c>
      <c r="AB38" s="13">
        <f t="shared" si="12"/>
        <v>0</v>
      </c>
      <c r="AC38" s="13"/>
      <c r="AD38" s="13">
        <f t="shared" si="12"/>
        <v>30161554.48</v>
      </c>
      <c r="AE38" s="13">
        <f t="shared" si="12"/>
        <v>0</v>
      </c>
      <c r="AF38" s="13"/>
      <c r="AG38" s="13">
        <f t="shared" si="12"/>
        <v>159677507.13999999</v>
      </c>
      <c r="AH38" s="13">
        <f t="shared" si="12"/>
        <v>0</v>
      </c>
      <c r="AI38" s="13"/>
      <c r="AJ38" s="13">
        <f t="shared" si="12"/>
        <v>8321842289.4399996</v>
      </c>
      <c r="AK38" s="13">
        <f t="shared" si="12"/>
        <v>0</v>
      </c>
      <c r="AL38" s="13"/>
      <c r="AM38" s="13">
        <f t="shared" si="12"/>
        <v>28950144.799999997</v>
      </c>
      <c r="AN38" s="13">
        <f t="shared" si="12"/>
        <v>0</v>
      </c>
      <c r="AO38" s="13"/>
      <c r="AP38" s="13">
        <f t="shared" si="12"/>
        <v>85885064.730000004</v>
      </c>
      <c r="AQ38" s="13">
        <f t="shared" si="12"/>
        <v>0</v>
      </c>
      <c r="AR38" s="13"/>
      <c r="AS38" s="13">
        <f t="shared" si="12"/>
        <v>80864141.780000001</v>
      </c>
      <c r="AT38" s="13">
        <f t="shared" si="12"/>
        <v>59576.85</v>
      </c>
      <c r="AU38" s="13"/>
      <c r="AV38" s="13">
        <f t="shared" si="12"/>
        <v>4058732.3199999994</v>
      </c>
      <c r="AW38" s="13">
        <f t="shared" si="12"/>
        <v>0</v>
      </c>
      <c r="AX38" s="13"/>
      <c r="AY38" s="13">
        <f t="shared" si="12"/>
        <v>17325378.640000001</v>
      </c>
      <c r="AZ38" s="13">
        <f t="shared" si="12"/>
        <v>0</v>
      </c>
      <c r="BA38" s="13"/>
      <c r="BB38" s="13">
        <f t="shared" si="12"/>
        <v>1902008.3599999999</v>
      </c>
      <c r="BC38" s="13">
        <f t="shared" si="12"/>
        <v>0</v>
      </c>
      <c r="BD38" s="13"/>
      <c r="BE38" s="13">
        <f t="shared" si="12"/>
        <v>376687626.85000002</v>
      </c>
      <c r="BF38" s="13">
        <f t="shared" si="12"/>
        <v>0</v>
      </c>
      <c r="BG38" s="13"/>
      <c r="BH38" s="13">
        <f t="shared" si="12"/>
        <v>523877413.24000001</v>
      </c>
      <c r="BI38" s="13">
        <f t="shared" si="12"/>
        <v>0</v>
      </c>
      <c r="BJ38" s="13"/>
      <c r="BK38" s="13">
        <f t="shared" si="12"/>
        <v>0</v>
      </c>
      <c r="BL38" s="13">
        <f t="shared" si="12"/>
        <v>0</v>
      </c>
      <c r="BM38" s="13"/>
      <c r="BN38" s="13">
        <f t="shared" si="12"/>
        <v>1713800000</v>
      </c>
      <c r="BO38" s="13">
        <f t="shared" si="12"/>
        <v>0</v>
      </c>
      <c r="BP38" s="13"/>
      <c r="BQ38" s="13">
        <f>BQ10</f>
        <v>16828231.920000002</v>
      </c>
      <c r="BR38" s="13">
        <f>C38+F38+I38+L38+O38+R38+U38+X38+AA38+AD38+AG38+AJ38+AM38+AP38+AS38+AV38+AY38+BB38+BE38+BH38+BK38+BN38+BQ38</f>
        <v>14362385494.959999</v>
      </c>
      <c r="BS38" s="13">
        <f>D38+G38+J38+M38+P38+S38+V38+Y38+AB38+AE38+AH38+AK38+AN38+AQ38+AT38+AW38+AZ38+BC38+BF38+BI38+BL38+BO38</f>
        <v>59576.85</v>
      </c>
      <c r="BT38" s="13"/>
    </row>
  </sheetData>
  <mergeCells count="102">
    <mergeCell ref="A37:B37"/>
    <mergeCell ref="H8:H9"/>
    <mergeCell ref="K8:K9"/>
    <mergeCell ref="A19:B19"/>
    <mergeCell ref="A24:B24"/>
    <mergeCell ref="A29:B29"/>
    <mergeCell ref="A32:B32"/>
    <mergeCell ref="A34:B34"/>
    <mergeCell ref="AO8:AO9"/>
    <mergeCell ref="AA6:AC6"/>
    <mergeCell ref="AA7:AC7"/>
    <mergeCell ref="AA8:AB8"/>
    <mergeCell ref="AC8:AC9"/>
    <mergeCell ref="AD8:AE8"/>
    <mergeCell ref="AF8:AF9"/>
    <mergeCell ref="AG8:AH8"/>
    <mergeCell ref="AI8:AI9"/>
    <mergeCell ref="AJ8:AK8"/>
    <mergeCell ref="AL8:AL9"/>
    <mergeCell ref="AM8:AN8"/>
    <mergeCell ref="BG8:BG9"/>
    <mergeCell ref="AP8:AQ8"/>
    <mergeCell ref="AR8:AR9"/>
    <mergeCell ref="AS8:AT8"/>
    <mergeCell ref="AU8:AU9"/>
    <mergeCell ref="AV8:AW8"/>
    <mergeCell ref="AX8:AX9"/>
    <mergeCell ref="AY8:AZ8"/>
    <mergeCell ref="BA8:BA9"/>
    <mergeCell ref="BB8:BC8"/>
    <mergeCell ref="BD8:BD9"/>
    <mergeCell ref="BE8:BF8"/>
    <mergeCell ref="I8:J8"/>
    <mergeCell ref="F8:G8"/>
    <mergeCell ref="C8:D8"/>
    <mergeCell ref="E8:E9"/>
    <mergeCell ref="U8:V8"/>
    <mergeCell ref="N8:N9"/>
    <mergeCell ref="O8:P8"/>
    <mergeCell ref="Q8:Q9"/>
    <mergeCell ref="BR8:BS8"/>
    <mergeCell ref="BT8:BT9"/>
    <mergeCell ref="R8:S8"/>
    <mergeCell ref="T8:T9"/>
    <mergeCell ref="W8:W9"/>
    <mergeCell ref="X8:Y8"/>
    <mergeCell ref="Z8:Z9"/>
    <mergeCell ref="BH8:BI8"/>
    <mergeCell ref="BJ8:BJ9"/>
    <mergeCell ref="BK8:BL8"/>
    <mergeCell ref="BM8:BM9"/>
    <mergeCell ref="BN8:BO8"/>
    <mergeCell ref="BP8:BP9"/>
    <mergeCell ref="AM7:AO7"/>
    <mergeCell ref="AP7:AR7"/>
    <mergeCell ref="AS7:AU7"/>
    <mergeCell ref="AV7:AX7"/>
    <mergeCell ref="AD6:AF6"/>
    <mergeCell ref="AD7:AF7"/>
    <mergeCell ref="AG6:AI6"/>
    <mergeCell ref="AJ6:AL6"/>
    <mergeCell ref="AG7:AI7"/>
    <mergeCell ref="AJ7:AL7"/>
    <mergeCell ref="AM6:AO6"/>
    <mergeCell ref="AP6:AR6"/>
    <mergeCell ref="BB7:BD7"/>
    <mergeCell ref="BE7:BG7"/>
    <mergeCell ref="BH7:BJ7"/>
    <mergeCell ref="AS6:AU6"/>
    <mergeCell ref="AV6:AX6"/>
    <mergeCell ref="A38:B38"/>
    <mergeCell ref="A6:B9"/>
    <mergeCell ref="A10:B10"/>
    <mergeCell ref="X6:Z6"/>
    <mergeCell ref="R6:T6"/>
    <mergeCell ref="X7:Z7"/>
    <mergeCell ref="R7:T7"/>
    <mergeCell ref="I6:K6"/>
    <mergeCell ref="F6:H6"/>
    <mergeCell ref="I7:K7"/>
    <mergeCell ref="F7:H7"/>
    <mergeCell ref="C6:E6"/>
    <mergeCell ref="U6:W6"/>
    <mergeCell ref="C7:E7"/>
    <mergeCell ref="U7:W7"/>
    <mergeCell ref="L8:M8"/>
    <mergeCell ref="BQ8:BQ9"/>
    <mergeCell ref="BR6:BT7"/>
    <mergeCell ref="BQ6:BQ7"/>
    <mergeCell ref="L6:N6"/>
    <mergeCell ref="O6:Q6"/>
    <mergeCell ref="L7:N7"/>
    <mergeCell ref="O7:Q7"/>
    <mergeCell ref="BK6:BM6"/>
    <mergeCell ref="BN6:BP6"/>
    <mergeCell ref="BK7:BM7"/>
    <mergeCell ref="BN7:BP7"/>
    <mergeCell ref="AY6:BA6"/>
    <mergeCell ref="BB6:BD6"/>
    <mergeCell ref="BE6:BG6"/>
    <mergeCell ref="BH6:BJ6"/>
    <mergeCell ref="AY7:BA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825A-B2FA-44AB-855D-53B0AB70E098}">
  <dimension ref="A6:BT39"/>
  <sheetViews>
    <sheetView showGridLines="0" workbookViewId="0">
      <selection activeCell="BR38" sqref="BR38"/>
    </sheetView>
  </sheetViews>
  <sheetFormatPr defaultRowHeight="10.199999999999999" x14ac:dyDescent="0.25"/>
  <cols>
    <col min="1" max="1" width="3.6640625" style="2" customWidth="1"/>
    <col min="2" max="2" width="36.109375" style="2" bestFit="1" customWidth="1"/>
    <col min="3" max="3" width="14.77734375" style="2" customWidth="1"/>
    <col min="4" max="4" width="10.77734375" style="2" customWidth="1"/>
    <col min="5" max="5" width="5.77734375" style="2" customWidth="1"/>
    <col min="6" max="6" width="11.21875" style="2" customWidth="1"/>
    <col min="7" max="7" width="10.77734375" style="2" customWidth="1"/>
    <col min="8" max="8" width="5.77734375" style="2" customWidth="1"/>
    <col min="9" max="9" width="11.44140625" style="2" bestFit="1" customWidth="1"/>
    <col min="10" max="10" width="10.77734375" style="2" customWidth="1"/>
    <col min="11" max="11" width="5.77734375" style="2" customWidth="1"/>
    <col min="12" max="12" width="12.21875" style="2" customWidth="1"/>
    <col min="13" max="13" width="10.77734375" style="2" customWidth="1"/>
    <col min="14" max="14" width="5.77734375" style="2" customWidth="1"/>
    <col min="15" max="15" width="12.33203125" style="2" customWidth="1"/>
    <col min="16" max="16" width="10.77734375" style="2" customWidth="1"/>
    <col min="17" max="17" width="5.77734375" style="2" customWidth="1"/>
    <col min="18" max="18" width="10.5546875" style="2" bestFit="1" customWidth="1"/>
    <col min="19" max="19" width="10.77734375" style="2" customWidth="1"/>
    <col min="20" max="20" width="5.77734375" style="2" customWidth="1"/>
    <col min="21" max="21" width="11.44140625" style="2" bestFit="1" customWidth="1"/>
    <col min="22" max="22" width="10.77734375" style="2" customWidth="1"/>
    <col min="23" max="23" width="5.77734375" style="2" customWidth="1"/>
    <col min="24" max="24" width="11.44140625" style="2" bestFit="1" customWidth="1"/>
    <col min="25" max="25" width="10.77734375" style="2" customWidth="1"/>
    <col min="26" max="26" width="5.77734375" style="2" customWidth="1"/>
    <col min="27" max="27" width="12.33203125" style="2" bestFit="1" customWidth="1"/>
    <col min="28" max="28" width="10.77734375" style="2" customWidth="1"/>
    <col min="29" max="29" width="5.77734375" style="2" customWidth="1"/>
    <col min="30" max="30" width="11.44140625" style="2" bestFit="1" customWidth="1"/>
    <col min="31" max="31" width="10.77734375" style="2" customWidth="1"/>
    <col min="32" max="32" width="5.77734375" style="2" customWidth="1"/>
    <col min="33" max="33" width="12.33203125" style="2" bestFit="1" customWidth="1"/>
    <col min="34" max="34" width="10.77734375" style="2" customWidth="1"/>
    <col min="35" max="35" width="5.77734375" style="2" customWidth="1"/>
    <col min="36" max="36" width="13.77734375" style="2" bestFit="1" customWidth="1"/>
    <col min="37" max="37" width="10.77734375" style="2" customWidth="1"/>
    <col min="38" max="38" width="5.77734375" style="2" customWidth="1"/>
    <col min="39" max="39" width="11.44140625" style="2" bestFit="1" customWidth="1"/>
    <col min="40" max="40" width="10.77734375" style="2" customWidth="1"/>
    <col min="41" max="41" width="5.77734375" style="2" customWidth="1"/>
    <col min="42" max="42" width="11.44140625" style="2" bestFit="1" customWidth="1"/>
    <col min="43" max="43" width="10.77734375" style="2" customWidth="1"/>
    <col min="44" max="44" width="5.77734375" style="2" customWidth="1"/>
    <col min="45" max="45" width="11.44140625" style="2" bestFit="1" customWidth="1"/>
    <col min="46" max="46" width="10.77734375" style="2" customWidth="1"/>
    <col min="47" max="47" width="5.77734375" style="2" customWidth="1"/>
    <col min="48" max="48" width="10.5546875" style="2" bestFit="1" customWidth="1"/>
    <col min="49" max="49" width="10.77734375" style="2" customWidth="1"/>
    <col min="50" max="50" width="5.77734375" style="2" customWidth="1"/>
    <col min="51" max="51" width="11.44140625" style="2" bestFit="1" customWidth="1"/>
    <col min="52" max="52" width="10.77734375" style="2" customWidth="1"/>
    <col min="53" max="53" width="5.77734375" style="2" customWidth="1"/>
    <col min="54" max="54" width="10.5546875" style="2" bestFit="1" customWidth="1"/>
    <col min="55" max="55" width="10.77734375" style="2" customWidth="1"/>
    <col min="56" max="56" width="5.77734375" style="2" customWidth="1"/>
    <col min="57" max="57" width="12.33203125" style="2" bestFit="1" customWidth="1"/>
    <col min="58" max="58" width="10.77734375" style="2" customWidth="1"/>
    <col min="59" max="59" width="5.77734375" style="2" customWidth="1"/>
    <col min="60" max="60" width="12.33203125" style="2" bestFit="1" customWidth="1"/>
    <col min="61" max="61" width="10.77734375" style="2" customWidth="1"/>
    <col min="62" max="62" width="5.77734375" style="2" customWidth="1"/>
    <col min="63" max="63" width="9.33203125" style="2" customWidth="1"/>
    <col min="64" max="64" width="7.109375" style="2" customWidth="1"/>
    <col min="65" max="65" width="5.77734375" style="2" customWidth="1"/>
    <col min="66" max="66" width="13.77734375" style="2" bestFit="1" customWidth="1"/>
    <col min="67" max="67" width="10.77734375" style="2" customWidth="1"/>
    <col min="68" max="68" width="5.77734375" style="2" customWidth="1"/>
    <col min="69" max="69" width="11.6640625" style="2" customWidth="1"/>
    <col min="70" max="70" width="14.77734375" style="2" customWidth="1"/>
    <col min="71" max="71" width="10.77734375" style="2" customWidth="1"/>
    <col min="72" max="72" width="5.77734375" style="2" customWidth="1"/>
    <col min="73" max="16384" width="8.88671875" style="2"/>
  </cols>
  <sheetData>
    <row r="6" spans="1:72" x14ac:dyDescent="0.25">
      <c r="A6" s="29" t="s">
        <v>91</v>
      </c>
      <c r="B6" s="29"/>
      <c r="C6" s="28">
        <v>1</v>
      </c>
      <c r="D6" s="28"/>
      <c r="E6" s="28"/>
      <c r="F6" s="28">
        <v>3</v>
      </c>
      <c r="G6" s="28"/>
      <c r="H6" s="28"/>
      <c r="I6" s="28">
        <v>4</v>
      </c>
      <c r="J6" s="28"/>
      <c r="K6" s="28"/>
      <c r="L6" s="28">
        <v>5</v>
      </c>
      <c r="M6" s="28"/>
      <c r="N6" s="28"/>
      <c r="O6" s="28">
        <v>6</v>
      </c>
      <c r="P6" s="28"/>
      <c r="Q6" s="28"/>
      <c r="R6" s="28">
        <v>7</v>
      </c>
      <c r="S6" s="28"/>
      <c r="T6" s="28"/>
      <c r="U6" s="28">
        <v>8</v>
      </c>
      <c r="V6" s="28"/>
      <c r="W6" s="28"/>
      <c r="X6" s="28">
        <v>9</v>
      </c>
      <c r="Y6" s="28"/>
      <c r="Z6" s="28"/>
      <c r="AA6" s="28" t="s">
        <v>2</v>
      </c>
      <c r="AB6" s="28"/>
      <c r="AC6" s="28"/>
      <c r="AD6" s="28" t="s">
        <v>1</v>
      </c>
      <c r="AE6" s="28"/>
      <c r="AF6" s="28"/>
      <c r="AG6" s="28" t="s">
        <v>6</v>
      </c>
      <c r="AH6" s="28"/>
      <c r="AI6" s="28"/>
      <c r="AJ6" s="28" t="s">
        <v>12</v>
      </c>
      <c r="AK6" s="28"/>
      <c r="AL6" s="28"/>
      <c r="AM6" s="28" t="s">
        <v>17</v>
      </c>
      <c r="AN6" s="28"/>
      <c r="AO6" s="28"/>
      <c r="AP6" s="28" t="s">
        <v>21</v>
      </c>
      <c r="AQ6" s="28"/>
      <c r="AR6" s="28"/>
      <c r="AS6" s="28" t="s">
        <v>3</v>
      </c>
      <c r="AT6" s="28"/>
      <c r="AU6" s="28"/>
      <c r="AV6" s="28" t="s">
        <v>13</v>
      </c>
      <c r="AW6" s="28"/>
      <c r="AX6" s="28"/>
      <c r="AY6" s="28" t="s">
        <v>5</v>
      </c>
      <c r="AZ6" s="28"/>
      <c r="BA6" s="28"/>
      <c r="BB6" s="28" t="s">
        <v>7</v>
      </c>
      <c r="BC6" s="28"/>
      <c r="BD6" s="28"/>
      <c r="BE6" s="28" t="s">
        <v>43</v>
      </c>
      <c r="BF6" s="28"/>
      <c r="BG6" s="28"/>
      <c r="BH6" s="28" t="s">
        <v>15</v>
      </c>
      <c r="BI6" s="28"/>
      <c r="BJ6" s="28"/>
      <c r="BK6" s="28" t="s">
        <v>23</v>
      </c>
      <c r="BL6" s="28"/>
      <c r="BM6" s="28"/>
      <c r="BN6" s="28" t="s">
        <v>4</v>
      </c>
      <c r="BO6" s="28"/>
      <c r="BP6" s="28"/>
      <c r="BQ6" s="35" t="s">
        <v>92</v>
      </c>
      <c r="BR6" s="30" t="s">
        <v>83</v>
      </c>
      <c r="BS6" s="30"/>
      <c r="BT6" s="30"/>
    </row>
    <row r="7" spans="1:72" s="16" customFormat="1" ht="20.399999999999999" customHeight="1" x14ac:dyDescent="0.25">
      <c r="A7" s="29"/>
      <c r="B7" s="29"/>
      <c r="C7" s="23" t="s">
        <v>0</v>
      </c>
      <c r="D7" s="23"/>
      <c r="E7" s="23"/>
      <c r="F7" s="23" t="s">
        <v>26</v>
      </c>
      <c r="G7" s="23"/>
      <c r="H7" s="23"/>
      <c r="I7" s="23" t="s">
        <v>19</v>
      </c>
      <c r="J7" s="23"/>
      <c r="K7" s="23"/>
      <c r="L7" s="23" t="s">
        <v>31</v>
      </c>
      <c r="M7" s="23"/>
      <c r="N7" s="23"/>
      <c r="O7" s="23" t="s">
        <v>34</v>
      </c>
      <c r="P7" s="23"/>
      <c r="Q7" s="23"/>
      <c r="R7" s="23" t="s">
        <v>18</v>
      </c>
      <c r="S7" s="23"/>
      <c r="T7" s="23"/>
      <c r="U7" s="23" t="s">
        <v>8</v>
      </c>
      <c r="V7" s="23"/>
      <c r="W7" s="23"/>
      <c r="X7" s="23" t="s">
        <v>10</v>
      </c>
      <c r="Y7" s="23"/>
      <c r="Z7" s="23"/>
      <c r="AA7" s="23" t="s">
        <v>32</v>
      </c>
      <c r="AB7" s="23"/>
      <c r="AC7" s="23"/>
      <c r="AD7" s="23" t="s">
        <v>22</v>
      </c>
      <c r="AE7" s="23"/>
      <c r="AF7" s="23"/>
      <c r="AG7" s="23" t="s">
        <v>29</v>
      </c>
      <c r="AH7" s="23"/>
      <c r="AI7" s="23"/>
      <c r="AJ7" s="23" t="s">
        <v>35</v>
      </c>
      <c r="AK7" s="23"/>
      <c r="AL7" s="23"/>
      <c r="AM7" s="23" t="s">
        <v>25</v>
      </c>
      <c r="AN7" s="23"/>
      <c r="AO7" s="23"/>
      <c r="AP7" s="23" t="s">
        <v>38</v>
      </c>
      <c r="AQ7" s="23"/>
      <c r="AR7" s="23"/>
      <c r="AS7" s="23" t="s">
        <v>20</v>
      </c>
      <c r="AT7" s="23"/>
      <c r="AU7" s="23"/>
      <c r="AV7" s="23" t="s">
        <v>14</v>
      </c>
      <c r="AW7" s="23"/>
      <c r="AX7" s="23"/>
      <c r="AY7" s="23" t="s">
        <v>11</v>
      </c>
      <c r="AZ7" s="23"/>
      <c r="BA7" s="23"/>
      <c r="BB7" s="23" t="s">
        <v>9</v>
      </c>
      <c r="BC7" s="23"/>
      <c r="BD7" s="23"/>
      <c r="BE7" s="23" t="s">
        <v>44</v>
      </c>
      <c r="BF7" s="23"/>
      <c r="BG7" s="23"/>
      <c r="BH7" s="23" t="s">
        <v>16</v>
      </c>
      <c r="BI7" s="23"/>
      <c r="BJ7" s="23"/>
      <c r="BK7" s="23" t="s">
        <v>45</v>
      </c>
      <c r="BL7" s="23"/>
      <c r="BM7" s="23"/>
      <c r="BN7" s="23" t="s">
        <v>46</v>
      </c>
      <c r="BO7" s="23"/>
      <c r="BP7" s="23"/>
      <c r="BQ7" s="36"/>
      <c r="BR7" s="30"/>
      <c r="BS7" s="30"/>
      <c r="BT7" s="30"/>
    </row>
    <row r="8" spans="1:72" x14ac:dyDescent="0.25">
      <c r="A8" s="29"/>
      <c r="B8" s="29"/>
      <c r="C8" s="29" t="s">
        <v>82</v>
      </c>
      <c r="D8" s="29"/>
      <c r="E8" s="29" t="s">
        <v>47</v>
      </c>
      <c r="F8" s="29" t="s">
        <v>82</v>
      </c>
      <c r="G8" s="29"/>
      <c r="H8" s="29" t="s">
        <v>47</v>
      </c>
      <c r="I8" s="29" t="s">
        <v>82</v>
      </c>
      <c r="J8" s="29"/>
      <c r="K8" s="29" t="s">
        <v>47</v>
      </c>
      <c r="L8" s="29" t="s">
        <v>82</v>
      </c>
      <c r="M8" s="29"/>
      <c r="N8" s="29" t="s">
        <v>47</v>
      </c>
      <c r="O8" s="29" t="s">
        <v>82</v>
      </c>
      <c r="P8" s="29"/>
      <c r="Q8" s="29" t="s">
        <v>47</v>
      </c>
      <c r="R8" s="29" t="s">
        <v>82</v>
      </c>
      <c r="S8" s="29"/>
      <c r="T8" s="29" t="s">
        <v>47</v>
      </c>
      <c r="U8" s="29" t="s">
        <v>82</v>
      </c>
      <c r="V8" s="29"/>
      <c r="W8" s="29" t="s">
        <v>47</v>
      </c>
      <c r="X8" s="29" t="s">
        <v>82</v>
      </c>
      <c r="Y8" s="29"/>
      <c r="Z8" s="29" t="s">
        <v>47</v>
      </c>
      <c r="AA8" s="29" t="s">
        <v>82</v>
      </c>
      <c r="AB8" s="29"/>
      <c r="AC8" s="29" t="s">
        <v>47</v>
      </c>
      <c r="AD8" s="29" t="s">
        <v>82</v>
      </c>
      <c r="AE8" s="29"/>
      <c r="AF8" s="29" t="s">
        <v>47</v>
      </c>
      <c r="AG8" s="29" t="s">
        <v>82</v>
      </c>
      <c r="AH8" s="29"/>
      <c r="AI8" s="29" t="s">
        <v>47</v>
      </c>
      <c r="AJ8" s="29" t="s">
        <v>82</v>
      </c>
      <c r="AK8" s="29"/>
      <c r="AL8" s="29" t="s">
        <v>47</v>
      </c>
      <c r="AM8" s="29" t="s">
        <v>82</v>
      </c>
      <c r="AN8" s="29"/>
      <c r="AO8" s="29" t="s">
        <v>47</v>
      </c>
      <c r="AP8" s="29" t="s">
        <v>82</v>
      </c>
      <c r="AQ8" s="29"/>
      <c r="AR8" s="29" t="s">
        <v>47</v>
      </c>
      <c r="AS8" s="29" t="s">
        <v>82</v>
      </c>
      <c r="AT8" s="29"/>
      <c r="AU8" s="29" t="s">
        <v>47</v>
      </c>
      <c r="AV8" s="29" t="s">
        <v>82</v>
      </c>
      <c r="AW8" s="29"/>
      <c r="AX8" s="29" t="s">
        <v>47</v>
      </c>
      <c r="AY8" s="29" t="s">
        <v>82</v>
      </c>
      <c r="AZ8" s="29"/>
      <c r="BA8" s="29" t="s">
        <v>47</v>
      </c>
      <c r="BB8" s="29" t="s">
        <v>82</v>
      </c>
      <c r="BC8" s="29"/>
      <c r="BD8" s="29" t="s">
        <v>47</v>
      </c>
      <c r="BE8" s="29" t="s">
        <v>82</v>
      </c>
      <c r="BF8" s="29"/>
      <c r="BG8" s="29" t="s">
        <v>47</v>
      </c>
      <c r="BH8" s="29" t="s">
        <v>82</v>
      </c>
      <c r="BI8" s="29"/>
      <c r="BJ8" s="29" t="s">
        <v>47</v>
      </c>
      <c r="BK8" s="29" t="s">
        <v>82</v>
      </c>
      <c r="BL8" s="29"/>
      <c r="BM8" s="29" t="s">
        <v>47</v>
      </c>
      <c r="BN8" s="29" t="s">
        <v>82</v>
      </c>
      <c r="BO8" s="29"/>
      <c r="BP8" s="29" t="s">
        <v>47</v>
      </c>
      <c r="BQ8" s="17" t="s">
        <v>82</v>
      </c>
      <c r="BR8" s="29" t="s">
        <v>82</v>
      </c>
      <c r="BS8" s="29"/>
      <c r="BT8" s="29" t="s">
        <v>47</v>
      </c>
    </row>
    <row r="9" spans="1:72" x14ac:dyDescent="0.25">
      <c r="A9" s="29"/>
      <c r="B9" s="29"/>
      <c r="C9" s="1"/>
      <c r="D9" s="1" t="s">
        <v>81</v>
      </c>
      <c r="E9" s="29" t="s">
        <v>80</v>
      </c>
      <c r="F9" s="1"/>
      <c r="G9" s="1" t="s">
        <v>81</v>
      </c>
      <c r="H9" s="29" t="s">
        <v>80</v>
      </c>
      <c r="I9" s="1"/>
      <c r="J9" s="1" t="s">
        <v>81</v>
      </c>
      <c r="K9" s="29" t="s">
        <v>80</v>
      </c>
      <c r="L9" s="1"/>
      <c r="M9" s="1" t="s">
        <v>81</v>
      </c>
      <c r="N9" s="29" t="s">
        <v>80</v>
      </c>
      <c r="O9" s="1"/>
      <c r="P9" s="1" t="s">
        <v>81</v>
      </c>
      <c r="Q9" s="29" t="s">
        <v>80</v>
      </c>
      <c r="R9" s="1"/>
      <c r="S9" s="1" t="s">
        <v>81</v>
      </c>
      <c r="T9" s="29" t="s">
        <v>80</v>
      </c>
      <c r="U9" s="1"/>
      <c r="V9" s="1" t="s">
        <v>81</v>
      </c>
      <c r="W9" s="29" t="s">
        <v>80</v>
      </c>
      <c r="X9" s="1"/>
      <c r="Y9" s="1" t="s">
        <v>81</v>
      </c>
      <c r="Z9" s="29" t="s">
        <v>80</v>
      </c>
      <c r="AA9" s="1"/>
      <c r="AB9" s="1" t="s">
        <v>81</v>
      </c>
      <c r="AC9" s="29" t="s">
        <v>80</v>
      </c>
      <c r="AD9" s="1"/>
      <c r="AE9" s="1" t="s">
        <v>81</v>
      </c>
      <c r="AF9" s="29" t="s">
        <v>80</v>
      </c>
      <c r="AG9" s="1"/>
      <c r="AH9" s="1" t="s">
        <v>81</v>
      </c>
      <c r="AI9" s="29" t="s">
        <v>80</v>
      </c>
      <c r="AJ9" s="1"/>
      <c r="AK9" s="1" t="s">
        <v>81</v>
      </c>
      <c r="AL9" s="29" t="s">
        <v>80</v>
      </c>
      <c r="AM9" s="1"/>
      <c r="AN9" s="1" t="s">
        <v>81</v>
      </c>
      <c r="AO9" s="29" t="s">
        <v>80</v>
      </c>
      <c r="AP9" s="1"/>
      <c r="AQ9" s="1" t="s">
        <v>81</v>
      </c>
      <c r="AR9" s="29" t="s">
        <v>80</v>
      </c>
      <c r="AS9" s="1"/>
      <c r="AT9" s="1" t="s">
        <v>81</v>
      </c>
      <c r="AU9" s="29" t="s">
        <v>80</v>
      </c>
      <c r="AV9" s="1"/>
      <c r="AW9" s="1" t="s">
        <v>81</v>
      </c>
      <c r="AX9" s="29" t="s">
        <v>80</v>
      </c>
      <c r="AY9" s="1"/>
      <c r="AZ9" s="1" t="s">
        <v>81</v>
      </c>
      <c r="BA9" s="29" t="s">
        <v>80</v>
      </c>
      <c r="BB9" s="1"/>
      <c r="BC9" s="1" t="s">
        <v>81</v>
      </c>
      <c r="BD9" s="29" t="s">
        <v>80</v>
      </c>
      <c r="BE9" s="1"/>
      <c r="BF9" s="1" t="s">
        <v>81</v>
      </c>
      <c r="BG9" s="29" t="s">
        <v>80</v>
      </c>
      <c r="BH9" s="1"/>
      <c r="BI9" s="1" t="s">
        <v>81</v>
      </c>
      <c r="BJ9" s="29" t="s">
        <v>80</v>
      </c>
      <c r="BK9" s="1"/>
      <c r="BL9" s="1" t="s">
        <v>81</v>
      </c>
      <c r="BM9" s="29" t="s">
        <v>80</v>
      </c>
      <c r="BN9" s="1"/>
      <c r="BO9" s="1" t="s">
        <v>81</v>
      </c>
      <c r="BP9" s="29" t="s">
        <v>80</v>
      </c>
      <c r="BQ9" s="18"/>
      <c r="BR9" s="1"/>
      <c r="BS9" s="1" t="s">
        <v>81</v>
      </c>
      <c r="BT9" s="29" t="s">
        <v>80</v>
      </c>
    </row>
    <row r="10" spans="1:72" x14ac:dyDescent="0.25">
      <c r="A10" s="30" t="s">
        <v>84</v>
      </c>
      <c r="B10" s="3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10">
        <v>17087616.57</v>
      </c>
      <c r="BR10" s="10">
        <v>17087616.57</v>
      </c>
      <c r="BS10" s="3"/>
      <c r="BT10" s="3"/>
    </row>
    <row r="11" spans="1:72" x14ac:dyDescent="0.25">
      <c r="A11" s="5" t="s">
        <v>30</v>
      </c>
      <c r="B11" s="6" t="s">
        <v>61</v>
      </c>
      <c r="C11" s="7">
        <v>120995287.11000007</v>
      </c>
      <c r="D11" s="7">
        <v>0</v>
      </c>
      <c r="E11" s="7"/>
      <c r="F11" s="7"/>
      <c r="G11" s="7">
        <v>0</v>
      </c>
      <c r="H11" s="7"/>
      <c r="I11" s="7">
        <v>3074839.1399999992</v>
      </c>
      <c r="J11" s="7">
        <v>0</v>
      </c>
      <c r="K11" s="7"/>
      <c r="L11" s="7">
        <v>2481705.64</v>
      </c>
      <c r="M11" s="7">
        <v>0</v>
      </c>
      <c r="N11" s="7"/>
      <c r="O11" s="7">
        <v>431636.53</v>
      </c>
      <c r="P11" s="7">
        <v>0</v>
      </c>
      <c r="Q11" s="7"/>
      <c r="R11" s="7">
        <v>721720.61</v>
      </c>
      <c r="S11" s="7">
        <v>0</v>
      </c>
      <c r="T11" s="7"/>
      <c r="U11" s="7">
        <v>3721783.35</v>
      </c>
      <c r="V11" s="7">
        <v>0</v>
      </c>
      <c r="W11" s="7"/>
      <c r="X11" s="7">
        <v>7005788.8100000024</v>
      </c>
      <c r="Y11" s="7">
        <v>0</v>
      </c>
      <c r="Z11" s="7"/>
      <c r="AA11" s="7">
        <v>3665876.0899999994</v>
      </c>
      <c r="AB11" s="7">
        <v>0</v>
      </c>
      <c r="AC11" s="7"/>
      <c r="AD11" s="7">
        <v>2375509.8800000004</v>
      </c>
      <c r="AE11" s="7">
        <v>0</v>
      </c>
      <c r="AF11" s="7"/>
      <c r="AG11" s="7">
        <v>3572532.7799999993</v>
      </c>
      <c r="AH11" s="7">
        <v>0</v>
      </c>
      <c r="AI11" s="7"/>
      <c r="AJ11" s="7">
        <v>1977056.4</v>
      </c>
      <c r="AK11" s="7">
        <v>0</v>
      </c>
      <c r="AL11" s="7"/>
      <c r="AM11" s="7">
        <v>2818675.1899999995</v>
      </c>
      <c r="AN11" s="7">
        <v>0</v>
      </c>
      <c r="AO11" s="7"/>
      <c r="AP11" s="7">
        <v>12983884.699999999</v>
      </c>
      <c r="AQ11" s="7">
        <v>0</v>
      </c>
      <c r="AR11" s="7"/>
      <c r="AS11" s="7">
        <v>7043375.29</v>
      </c>
      <c r="AT11" s="7">
        <v>0</v>
      </c>
      <c r="AU11" s="7"/>
      <c r="AV11" s="7">
        <v>1642800.0499999998</v>
      </c>
      <c r="AW11" s="7">
        <v>0</v>
      </c>
      <c r="AX11" s="7"/>
      <c r="AY11" s="7">
        <v>327338.96999999997</v>
      </c>
      <c r="AZ11" s="7">
        <v>0</v>
      </c>
      <c r="BA11" s="7"/>
      <c r="BB11" s="7">
        <v>858700.79999999981</v>
      </c>
      <c r="BC11" s="7">
        <v>0</v>
      </c>
      <c r="BD11" s="7"/>
      <c r="BE11" s="7">
        <v>0</v>
      </c>
      <c r="BF11" s="7">
        <v>0</v>
      </c>
      <c r="BG11" s="7"/>
      <c r="BH11" s="7"/>
      <c r="BI11" s="7"/>
      <c r="BJ11" s="7"/>
      <c r="BK11" s="7">
        <v>0</v>
      </c>
      <c r="BL11" s="7">
        <v>0</v>
      </c>
      <c r="BM11" s="7"/>
      <c r="BN11" s="7"/>
      <c r="BO11" s="7"/>
      <c r="BP11" s="7"/>
      <c r="BQ11" s="7"/>
      <c r="BR11" s="7">
        <v>175698511.34000003</v>
      </c>
      <c r="BS11" s="7">
        <v>0</v>
      </c>
      <c r="BT11" s="7"/>
    </row>
    <row r="12" spans="1:72" x14ac:dyDescent="0.25">
      <c r="A12" s="8" t="s">
        <v>49</v>
      </c>
      <c r="B12" s="9" t="s">
        <v>60</v>
      </c>
      <c r="C12" s="10">
        <v>8930663.459999999</v>
      </c>
      <c r="D12" s="10">
        <v>0</v>
      </c>
      <c r="E12" s="10"/>
      <c r="F12" s="10"/>
      <c r="G12" s="10">
        <v>0</v>
      </c>
      <c r="H12" s="10"/>
      <c r="I12" s="10">
        <v>209578.34999999998</v>
      </c>
      <c r="J12" s="10">
        <v>0</v>
      </c>
      <c r="K12" s="10"/>
      <c r="L12" s="10">
        <v>207229.22000000003</v>
      </c>
      <c r="M12" s="10">
        <v>0</v>
      </c>
      <c r="N12" s="10"/>
      <c r="O12" s="10">
        <v>26673.61</v>
      </c>
      <c r="P12" s="10">
        <v>0</v>
      </c>
      <c r="Q12" s="10"/>
      <c r="R12" s="10">
        <v>64778.759999999995</v>
      </c>
      <c r="S12" s="10">
        <v>0</v>
      </c>
      <c r="T12" s="10"/>
      <c r="U12" s="10">
        <v>468693.35000000003</v>
      </c>
      <c r="V12" s="10">
        <v>0</v>
      </c>
      <c r="W12" s="10"/>
      <c r="X12" s="10">
        <v>674017.27</v>
      </c>
      <c r="Y12" s="10">
        <v>0</v>
      </c>
      <c r="Z12" s="10"/>
      <c r="AA12" s="10">
        <v>346696.89</v>
      </c>
      <c r="AB12" s="10">
        <v>0</v>
      </c>
      <c r="AC12" s="10"/>
      <c r="AD12" s="10">
        <v>285167.60000000003</v>
      </c>
      <c r="AE12" s="10">
        <v>0</v>
      </c>
      <c r="AF12" s="10"/>
      <c r="AG12" s="10">
        <v>343335.87000000005</v>
      </c>
      <c r="AH12" s="10">
        <v>0</v>
      </c>
      <c r="AI12" s="10"/>
      <c r="AJ12" s="10">
        <v>194336.27</v>
      </c>
      <c r="AK12" s="10">
        <v>0</v>
      </c>
      <c r="AL12" s="10"/>
      <c r="AM12" s="10">
        <v>265809.46000000002</v>
      </c>
      <c r="AN12" s="10">
        <v>0</v>
      </c>
      <c r="AO12" s="10"/>
      <c r="AP12" s="10">
        <v>950404.2</v>
      </c>
      <c r="AQ12" s="10">
        <v>0</v>
      </c>
      <c r="AR12" s="10"/>
      <c r="AS12" s="10">
        <v>1226659.6700000002</v>
      </c>
      <c r="AT12" s="10">
        <v>0</v>
      </c>
      <c r="AU12" s="10"/>
      <c r="AV12" s="10">
        <v>150888.20000000001</v>
      </c>
      <c r="AW12" s="10">
        <v>0</v>
      </c>
      <c r="AX12" s="10"/>
      <c r="AY12" s="10">
        <v>19052.580000000002</v>
      </c>
      <c r="AZ12" s="10">
        <v>0</v>
      </c>
      <c r="BA12" s="10"/>
      <c r="BB12" s="10">
        <v>125210.29999999999</v>
      </c>
      <c r="BC12" s="10">
        <v>0</v>
      </c>
      <c r="BD12" s="10"/>
      <c r="BE12" s="10">
        <v>0</v>
      </c>
      <c r="BF12" s="10">
        <v>0</v>
      </c>
      <c r="BG12" s="10"/>
      <c r="BH12" s="10"/>
      <c r="BI12" s="10"/>
      <c r="BJ12" s="10"/>
      <c r="BK12" s="10">
        <v>0</v>
      </c>
      <c r="BL12" s="10">
        <v>0</v>
      </c>
      <c r="BM12" s="10"/>
      <c r="BN12" s="10"/>
      <c r="BO12" s="10"/>
      <c r="BP12" s="10"/>
      <c r="BQ12" s="10"/>
      <c r="BR12" s="10">
        <v>14489195.059999999</v>
      </c>
      <c r="BS12" s="10">
        <v>0</v>
      </c>
      <c r="BT12" s="10"/>
    </row>
    <row r="13" spans="1:72" x14ac:dyDescent="0.25">
      <c r="A13" s="8" t="s">
        <v>27</v>
      </c>
      <c r="B13" s="9" t="s">
        <v>59</v>
      </c>
      <c r="C13" s="10">
        <v>82061074.610000014</v>
      </c>
      <c r="D13" s="10">
        <v>0</v>
      </c>
      <c r="E13" s="10"/>
      <c r="F13" s="10">
        <v>204000</v>
      </c>
      <c r="G13" s="10">
        <v>0</v>
      </c>
      <c r="H13" s="10"/>
      <c r="I13" s="10">
        <v>0</v>
      </c>
      <c r="J13" s="10">
        <v>0</v>
      </c>
      <c r="K13" s="10"/>
      <c r="L13" s="10">
        <v>2589222.02</v>
      </c>
      <c r="M13" s="10">
        <v>0</v>
      </c>
      <c r="N13" s="10"/>
      <c r="O13" s="10">
        <v>60000</v>
      </c>
      <c r="P13" s="10">
        <v>0</v>
      </c>
      <c r="Q13" s="10"/>
      <c r="R13" s="10">
        <v>135000</v>
      </c>
      <c r="S13" s="10">
        <v>0</v>
      </c>
      <c r="T13" s="10"/>
      <c r="U13" s="10">
        <v>355000</v>
      </c>
      <c r="V13" s="10">
        <v>0</v>
      </c>
      <c r="W13" s="10"/>
      <c r="X13" s="10">
        <v>4919311</v>
      </c>
      <c r="Y13" s="10">
        <v>0</v>
      </c>
      <c r="Z13" s="10"/>
      <c r="AA13" s="10">
        <v>352356063.71999997</v>
      </c>
      <c r="AB13" s="10">
        <v>0</v>
      </c>
      <c r="AC13" s="10"/>
      <c r="AD13" s="10">
        <v>7327057.4900000002</v>
      </c>
      <c r="AE13" s="10">
        <v>0</v>
      </c>
      <c r="AF13" s="10"/>
      <c r="AG13" s="10">
        <v>3654007.14</v>
      </c>
      <c r="AH13" s="10">
        <v>0</v>
      </c>
      <c r="AI13" s="10"/>
      <c r="AJ13" s="10">
        <v>298597623</v>
      </c>
      <c r="AK13" s="10">
        <v>0</v>
      </c>
      <c r="AL13" s="10"/>
      <c r="AM13" s="10">
        <v>745000</v>
      </c>
      <c r="AN13" s="10">
        <v>0</v>
      </c>
      <c r="AO13" s="10"/>
      <c r="AP13" s="10">
        <v>630000</v>
      </c>
      <c r="AQ13" s="10">
        <v>0</v>
      </c>
      <c r="AR13" s="10"/>
      <c r="AS13" s="10">
        <v>6279000</v>
      </c>
      <c r="AT13" s="10">
        <v>0</v>
      </c>
      <c r="AU13" s="10"/>
      <c r="AV13" s="10">
        <v>553046.66</v>
      </c>
      <c r="AW13" s="10">
        <v>0</v>
      </c>
      <c r="AX13" s="10"/>
      <c r="AY13" s="10">
        <v>0</v>
      </c>
      <c r="AZ13" s="10">
        <v>0</v>
      </c>
      <c r="BA13" s="10"/>
      <c r="BB13" s="10">
        <v>68846.399999999994</v>
      </c>
      <c r="BC13" s="10">
        <v>0</v>
      </c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>
        <v>760534252.03999984</v>
      </c>
      <c r="BS13" s="10">
        <v>0</v>
      </c>
      <c r="BT13" s="10"/>
    </row>
    <row r="14" spans="1:72" x14ac:dyDescent="0.25">
      <c r="A14" s="8" t="s">
        <v>48</v>
      </c>
      <c r="B14" s="9" t="s">
        <v>58</v>
      </c>
      <c r="C14" s="10">
        <v>107227518</v>
      </c>
      <c r="D14" s="10">
        <v>0</v>
      </c>
      <c r="E14" s="10"/>
      <c r="F14" s="10">
        <v>370000</v>
      </c>
      <c r="G14" s="10">
        <v>0</v>
      </c>
      <c r="H14" s="10"/>
      <c r="I14" s="10">
        <v>39430362.5</v>
      </c>
      <c r="J14" s="10">
        <v>0</v>
      </c>
      <c r="K14" s="10"/>
      <c r="L14" s="10">
        <v>20652500</v>
      </c>
      <c r="M14" s="10">
        <v>0</v>
      </c>
      <c r="N14" s="10"/>
      <c r="O14" s="10">
        <v>7355000</v>
      </c>
      <c r="P14" s="10">
        <v>0</v>
      </c>
      <c r="Q14" s="10"/>
      <c r="R14" s="10">
        <v>7055000</v>
      </c>
      <c r="S14" s="10">
        <v>0</v>
      </c>
      <c r="T14" s="10"/>
      <c r="U14" s="10">
        <v>1051100</v>
      </c>
      <c r="V14" s="10">
        <v>0</v>
      </c>
      <c r="W14" s="10"/>
      <c r="X14" s="10">
        <v>23670000</v>
      </c>
      <c r="Y14" s="10">
        <v>0</v>
      </c>
      <c r="Z14" s="10"/>
      <c r="AA14" s="10">
        <v>218598096.18000001</v>
      </c>
      <c r="AB14" s="10">
        <v>0</v>
      </c>
      <c r="AC14" s="10"/>
      <c r="AD14" s="10">
        <v>11686900</v>
      </c>
      <c r="AE14" s="10">
        <v>0</v>
      </c>
      <c r="AF14" s="10"/>
      <c r="AG14" s="10">
        <v>115458337.53999999</v>
      </c>
      <c r="AH14" s="10">
        <v>0</v>
      </c>
      <c r="AI14" s="10"/>
      <c r="AJ14" s="10">
        <v>7970675906.3900003</v>
      </c>
      <c r="AK14" s="10">
        <v>0</v>
      </c>
      <c r="AL14" s="10"/>
      <c r="AM14" s="10">
        <v>5255472.46</v>
      </c>
      <c r="AN14" s="10">
        <v>0</v>
      </c>
      <c r="AO14" s="10"/>
      <c r="AP14" s="10">
        <v>60668529.560000002</v>
      </c>
      <c r="AQ14" s="10">
        <v>0</v>
      </c>
      <c r="AR14" s="10"/>
      <c r="AS14" s="10">
        <v>55521308</v>
      </c>
      <c r="AT14" s="10">
        <v>0</v>
      </c>
      <c r="AU14" s="10"/>
      <c r="AV14" s="10">
        <v>922500</v>
      </c>
      <c r="AW14" s="10">
        <v>0</v>
      </c>
      <c r="AX14" s="10"/>
      <c r="AY14" s="10">
        <v>6040000</v>
      </c>
      <c r="AZ14" s="10">
        <v>0</v>
      </c>
      <c r="BA14" s="10"/>
      <c r="BB14" s="10">
        <v>730000</v>
      </c>
      <c r="BC14" s="10">
        <v>0</v>
      </c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>
        <v>8652368530.6300011</v>
      </c>
      <c r="BS14" s="10">
        <v>0</v>
      </c>
      <c r="BT14" s="10"/>
    </row>
    <row r="15" spans="1:72" x14ac:dyDescent="0.25">
      <c r="A15" s="8" t="s">
        <v>54</v>
      </c>
      <c r="B15" s="9" t="s">
        <v>66</v>
      </c>
      <c r="C15" s="10">
        <v>1633116.45</v>
      </c>
      <c r="D15" s="10">
        <v>0</v>
      </c>
      <c r="E15" s="10"/>
      <c r="F15" s="10"/>
      <c r="G15" s="10">
        <v>0</v>
      </c>
      <c r="H15" s="10"/>
      <c r="I15" s="10"/>
      <c r="J15" s="10">
        <v>0</v>
      </c>
      <c r="K15" s="10"/>
      <c r="L15" s="10"/>
      <c r="M15" s="10">
        <v>0</v>
      </c>
      <c r="N15" s="10"/>
      <c r="O15" s="10"/>
      <c r="P15" s="10">
        <v>0</v>
      </c>
      <c r="Q15" s="10"/>
      <c r="R15" s="10"/>
      <c r="S15" s="10">
        <v>0</v>
      </c>
      <c r="T15" s="10"/>
      <c r="U15" s="10"/>
      <c r="V15" s="10">
        <v>0</v>
      </c>
      <c r="W15" s="10"/>
      <c r="X15" s="10"/>
      <c r="Y15" s="10">
        <v>0</v>
      </c>
      <c r="Z15" s="10"/>
      <c r="AA15" s="10"/>
      <c r="AB15" s="10">
        <v>0</v>
      </c>
      <c r="AC15" s="10"/>
      <c r="AD15" s="10">
        <v>0</v>
      </c>
      <c r="AE15" s="10">
        <v>0</v>
      </c>
      <c r="AF15" s="10"/>
      <c r="AG15" s="10"/>
      <c r="AH15" s="10">
        <v>0</v>
      </c>
      <c r="AI15" s="10"/>
      <c r="AJ15" s="10">
        <v>12286247.6</v>
      </c>
      <c r="AK15" s="10">
        <v>0</v>
      </c>
      <c r="AL15" s="10"/>
      <c r="AM15" s="10"/>
      <c r="AN15" s="10">
        <v>0</v>
      </c>
      <c r="AO15" s="10"/>
      <c r="AP15" s="10"/>
      <c r="AQ15" s="10">
        <v>0</v>
      </c>
      <c r="AR15" s="10"/>
      <c r="AS15" s="10"/>
      <c r="AT15" s="10">
        <v>0</v>
      </c>
      <c r="AU15" s="10"/>
      <c r="AV15" s="10"/>
      <c r="AW15" s="10"/>
      <c r="AX15" s="10"/>
      <c r="AY15" s="10"/>
      <c r="AZ15" s="10"/>
      <c r="BA15" s="10"/>
      <c r="BB15" s="10">
        <v>0</v>
      </c>
      <c r="BC15" s="10">
        <v>0</v>
      </c>
      <c r="BD15" s="10"/>
      <c r="BE15" s="10"/>
      <c r="BF15" s="10"/>
      <c r="BG15" s="10"/>
      <c r="BH15" s="10">
        <v>16424102.100000001</v>
      </c>
      <c r="BI15" s="10">
        <v>0</v>
      </c>
      <c r="BJ15" s="10"/>
      <c r="BK15" s="10">
        <v>0</v>
      </c>
      <c r="BL15" s="10">
        <v>0</v>
      </c>
      <c r="BM15" s="10"/>
      <c r="BN15" s="10"/>
      <c r="BO15" s="10"/>
      <c r="BP15" s="10"/>
      <c r="BQ15" s="10"/>
      <c r="BR15" s="10">
        <v>30343466.150000002</v>
      </c>
      <c r="BS15" s="10">
        <v>0</v>
      </c>
      <c r="BT15" s="10"/>
    </row>
    <row r="16" spans="1:72" x14ac:dyDescent="0.25">
      <c r="A16" s="8" t="s">
        <v>28</v>
      </c>
      <c r="B16" s="9" t="s">
        <v>70</v>
      </c>
      <c r="C16" s="10">
        <v>10000</v>
      </c>
      <c r="D16" s="10">
        <v>0</v>
      </c>
      <c r="E16" s="10"/>
      <c r="F16" s="10"/>
      <c r="G16" s="10">
        <v>0</v>
      </c>
      <c r="H16" s="10"/>
      <c r="I16" s="10"/>
      <c r="J16" s="10">
        <v>0</v>
      </c>
      <c r="K16" s="10"/>
      <c r="L16" s="10"/>
      <c r="M16" s="10">
        <v>0</v>
      </c>
      <c r="N16" s="10"/>
      <c r="O16" s="10"/>
      <c r="P16" s="10">
        <v>0</v>
      </c>
      <c r="Q16" s="10"/>
      <c r="R16" s="10"/>
      <c r="S16" s="10">
        <v>0</v>
      </c>
      <c r="T16" s="10"/>
      <c r="U16" s="10"/>
      <c r="V16" s="10">
        <v>0</v>
      </c>
      <c r="W16" s="10"/>
      <c r="X16" s="10"/>
      <c r="Y16" s="10">
        <v>0</v>
      </c>
      <c r="Z16" s="10"/>
      <c r="AA16" s="10"/>
      <c r="AB16" s="10">
        <v>0</v>
      </c>
      <c r="AC16" s="10"/>
      <c r="AD16" s="10"/>
      <c r="AE16" s="10">
        <v>0</v>
      </c>
      <c r="AF16" s="10"/>
      <c r="AG16" s="10"/>
      <c r="AH16" s="10">
        <v>0</v>
      </c>
      <c r="AI16" s="10"/>
      <c r="AJ16" s="10"/>
      <c r="AK16" s="10">
        <v>0</v>
      </c>
      <c r="AL16" s="10"/>
      <c r="AM16" s="10"/>
      <c r="AN16" s="10">
        <v>0</v>
      </c>
      <c r="AO16" s="10"/>
      <c r="AP16" s="10"/>
      <c r="AQ16" s="10">
        <v>0</v>
      </c>
      <c r="AR16" s="10"/>
      <c r="AS16" s="10"/>
      <c r="AT16" s="10">
        <v>0</v>
      </c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>
        <v>10000</v>
      </c>
      <c r="BS16" s="10">
        <v>0</v>
      </c>
      <c r="BT16" s="10"/>
    </row>
    <row r="17" spans="1:72" x14ac:dyDescent="0.25">
      <c r="A17" s="8" t="s">
        <v>52</v>
      </c>
      <c r="B17" s="9" t="s">
        <v>64</v>
      </c>
      <c r="C17" s="10">
        <v>1992000</v>
      </c>
      <c r="D17" s="10">
        <v>0</v>
      </c>
      <c r="E17" s="10"/>
      <c r="F17" s="10"/>
      <c r="G17" s="10">
        <v>0</v>
      </c>
      <c r="H17" s="10"/>
      <c r="I17" s="10"/>
      <c r="J17" s="10">
        <v>0</v>
      </c>
      <c r="K17" s="10"/>
      <c r="L17" s="10">
        <v>0</v>
      </c>
      <c r="M17" s="10">
        <v>0</v>
      </c>
      <c r="N17" s="10"/>
      <c r="O17" s="10"/>
      <c r="P17" s="10">
        <v>0</v>
      </c>
      <c r="Q17" s="10"/>
      <c r="R17" s="10">
        <v>0</v>
      </c>
      <c r="S17" s="10">
        <v>0</v>
      </c>
      <c r="T17" s="10"/>
      <c r="U17" s="10"/>
      <c r="V17" s="10">
        <v>0</v>
      </c>
      <c r="W17" s="10"/>
      <c r="X17" s="10">
        <v>0</v>
      </c>
      <c r="Y17" s="10">
        <v>0</v>
      </c>
      <c r="Z17" s="10"/>
      <c r="AA17" s="10"/>
      <c r="AB17" s="10">
        <v>0</v>
      </c>
      <c r="AC17" s="10"/>
      <c r="AD17" s="10"/>
      <c r="AE17" s="10">
        <v>0</v>
      </c>
      <c r="AF17" s="10"/>
      <c r="AG17" s="10">
        <v>0</v>
      </c>
      <c r="AH17" s="10">
        <v>0</v>
      </c>
      <c r="AI17" s="10"/>
      <c r="AJ17" s="10">
        <v>2000</v>
      </c>
      <c r="AK17" s="10">
        <v>0</v>
      </c>
      <c r="AL17" s="10"/>
      <c r="AM17" s="10">
        <v>0</v>
      </c>
      <c r="AN17" s="10">
        <v>0</v>
      </c>
      <c r="AO17" s="10"/>
      <c r="AP17" s="10">
        <v>0</v>
      </c>
      <c r="AQ17" s="10">
        <v>0</v>
      </c>
      <c r="AR17" s="10"/>
      <c r="AS17" s="10"/>
      <c r="AT17" s="10">
        <v>0</v>
      </c>
      <c r="AU17" s="10"/>
      <c r="AV17" s="10">
        <v>7000</v>
      </c>
      <c r="AW17" s="10">
        <v>0</v>
      </c>
      <c r="AX17" s="10"/>
      <c r="AY17" s="10">
        <v>10538487.539999999</v>
      </c>
      <c r="AZ17" s="10">
        <v>0</v>
      </c>
      <c r="BA17" s="10"/>
      <c r="BB17" s="10">
        <v>0</v>
      </c>
      <c r="BC17" s="10">
        <v>0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>
        <v>12539487.539999999</v>
      </c>
      <c r="BS17" s="10">
        <v>0</v>
      </c>
      <c r="BT17" s="10"/>
    </row>
    <row r="18" spans="1:72" x14ac:dyDescent="0.25">
      <c r="A18" s="8" t="s">
        <v>51</v>
      </c>
      <c r="B18" s="9" t="s">
        <v>63</v>
      </c>
      <c r="C18" s="10">
        <v>5719000</v>
      </c>
      <c r="D18" s="10">
        <v>0</v>
      </c>
      <c r="E18" s="10"/>
      <c r="F18" s="10"/>
      <c r="G18" s="10">
        <v>0</v>
      </c>
      <c r="H18" s="10"/>
      <c r="I18" s="10"/>
      <c r="J18" s="10">
        <v>0</v>
      </c>
      <c r="K18" s="10"/>
      <c r="L18" s="10"/>
      <c r="M18" s="10">
        <v>0</v>
      </c>
      <c r="N18" s="10"/>
      <c r="O18" s="10">
        <v>0</v>
      </c>
      <c r="P18" s="10">
        <v>0</v>
      </c>
      <c r="Q18" s="10"/>
      <c r="R18" s="10"/>
      <c r="S18" s="10">
        <v>0</v>
      </c>
      <c r="T18" s="10"/>
      <c r="U18" s="10">
        <v>800000</v>
      </c>
      <c r="V18" s="10">
        <v>0</v>
      </c>
      <c r="W18" s="10"/>
      <c r="X18" s="10">
        <v>100000</v>
      </c>
      <c r="Y18" s="10">
        <v>0</v>
      </c>
      <c r="Z18" s="10"/>
      <c r="AA18" s="10"/>
      <c r="AB18" s="10">
        <v>0</v>
      </c>
      <c r="AC18" s="10"/>
      <c r="AD18" s="10">
        <v>125000</v>
      </c>
      <c r="AE18" s="10">
        <v>0</v>
      </c>
      <c r="AF18" s="10"/>
      <c r="AG18" s="10"/>
      <c r="AH18" s="10">
        <v>0</v>
      </c>
      <c r="AI18" s="10"/>
      <c r="AJ18" s="10"/>
      <c r="AK18" s="10">
        <v>0</v>
      </c>
      <c r="AL18" s="10"/>
      <c r="AM18" s="10"/>
      <c r="AN18" s="10">
        <v>0</v>
      </c>
      <c r="AO18" s="10"/>
      <c r="AP18" s="10"/>
      <c r="AQ18" s="10">
        <v>0</v>
      </c>
      <c r="AR18" s="10"/>
      <c r="AS18" s="10">
        <v>1342600</v>
      </c>
      <c r="AT18" s="10">
        <v>0</v>
      </c>
      <c r="AU18" s="10"/>
      <c r="AV18" s="10"/>
      <c r="AW18" s="10"/>
      <c r="AX18" s="10"/>
      <c r="AY18" s="10">
        <v>0</v>
      </c>
      <c r="AZ18" s="10">
        <v>0</v>
      </c>
      <c r="BA18" s="10"/>
      <c r="BB18" s="10"/>
      <c r="BC18" s="10"/>
      <c r="BD18" s="10"/>
      <c r="BE18" s="10">
        <v>302161769.91999996</v>
      </c>
      <c r="BF18" s="10">
        <v>0</v>
      </c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>
        <v>310248369.91999996</v>
      </c>
      <c r="BS18" s="10">
        <v>0</v>
      </c>
      <c r="BT18" s="10"/>
    </row>
    <row r="19" spans="1:72" s="12" customFormat="1" x14ac:dyDescent="0.25">
      <c r="A19" s="24" t="s">
        <v>85</v>
      </c>
      <c r="B19" s="25"/>
      <c r="C19" s="11">
        <v>328568659.63000005</v>
      </c>
      <c r="D19" s="11">
        <v>0</v>
      </c>
      <c r="E19" s="11"/>
      <c r="F19" s="11">
        <v>574000</v>
      </c>
      <c r="G19" s="11">
        <v>0</v>
      </c>
      <c r="H19" s="11"/>
      <c r="I19" s="11">
        <v>42714779.990000002</v>
      </c>
      <c r="J19" s="11">
        <v>0</v>
      </c>
      <c r="K19" s="11"/>
      <c r="L19" s="11">
        <v>25930656.880000003</v>
      </c>
      <c r="M19" s="11">
        <v>0</v>
      </c>
      <c r="N19" s="11"/>
      <c r="O19" s="11">
        <v>7873310.1399999997</v>
      </c>
      <c r="P19" s="11">
        <v>0</v>
      </c>
      <c r="Q19" s="11"/>
      <c r="R19" s="11">
        <v>7976499.3700000001</v>
      </c>
      <c r="S19" s="11">
        <v>0</v>
      </c>
      <c r="T19" s="11"/>
      <c r="U19" s="11">
        <v>6396576.7000000002</v>
      </c>
      <c r="V19" s="11">
        <v>0</v>
      </c>
      <c r="W19" s="11"/>
      <c r="X19" s="11">
        <v>36369117.079999998</v>
      </c>
      <c r="Y19" s="11">
        <v>0</v>
      </c>
      <c r="Z19" s="11"/>
      <c r="AA19" s="11">
        <v>574966732.88</v>
      </c>
      <c r="AB19" s="11">
        <v>0</v>
      </c>
      <c r="AC19" s="11"/>
      <c r="AD19" s="11">
        <v>21799634.969999999</v>
      </c>
      <c r="AE19" s="11">
        <v>0</v>
      </c>
      <c r="AF19" s="11"/>
      <c r="AG19" s="11">
        <v>123028213.32999998</v>
      </c>
      <c r="AH19" s="11">
        <v>0</v>
      </c>
      <c r="AI19" s="11"/>
      <c r="AJ19" s="11">
        <v>8283733169.6600008</v>
      </c>
      <c r="AK19" s="11">
        <v>0</v>
      </c>
      <c r="AL19" s="11"/>
      <c r="AM19" s="11">
        <v>9084957.1099999994</v>
      </c>
      <c r="AN19" s="11">
        <v>0</v>
      </c>
      <c r="AO19" s="11"/>
      <c r="AP19" s="11">
        <v>75232818.460000008</v>
      </c>
      <c r="AQ19" s="11">
        <v>0</v>
      </c>
      <c r="AR19" s="11"/>
      <c r="AS19" s="11">
        <v>71412942.960000008</v>
      </c>
      <c r="AT19" s="11">
        <v>0</v>
      </c>
      <c r="AU19" s="11"/>
      <c r="AV19" s="11">
        <v>3276234.9099999997</v>
      </c>
      <c r="AW19" s="11">
        <v>0</v>
      </c>
      <c r="AX19" s="11"/>
      <c r="AY19" s="11">
        <v>16924879.09</v>
      </c>
      <c r="AZ19" s="11">
        <v>0</v>
      </c>
      <c r="BA19" s="11"/>
      <c r="BB19" s="11">
        <v>1782757.4999999998</v>
      </c>
      <c r="BC19" s="11">
        <v>0</v>
      </c>
      <c r="BD19" s="11"/>
      <c r="BE19" s="11">
        <v>302161769.91999996</v>
      </c>
      <c r="BF19" s="11">
        <v>0</v>
      </c>
      <c r="BG19" s="11"/>
      <c r="BH19" s="11">
        <v>16424102.100000001</v>
      </c>
      <c r="BI19" s="11">
        <v>0</v>
      </c>
      <c r="BJ19" s="11"/>
      <c r="BK19" s="11">
        <v>0</v>
      </c>
      <c r="BL19" s="11">
        <v>0</v>
      </c>
      <c r="BM19" s="11"/>
      <c r="BN19" s="11"/>
      <c r="BO19" s="11"/>
      <c r="BP19" s="11"/>
      <c r="BQ19" s="11"/>
      <c r="BR19" s="11">
        <v>9956231812.6800022</v>
      </c>
      <c r="BS19" s="11">
        <v>0</v>
      </c>
      <c r="BT19" s="11"/>
    </row>
    <row r="20" spans="1:72" x14ac:dyDescent="0.25">
      <c r="A20" s="8" t="s">
        <v>50</v>
      </c>
      <c r="B20" s="9" t="s">
        <v>62</v>
      </c>
      <c r="C20" s="10">
        <v>13536318.200000001</v>
      </c>
      <c r="D20" s="10">
        <v>0</v>
      </c>
      <c r="E20" s="10"/>
      <c r="F20" s="10">
        <v>0</v>
      </c>
      <c r="G20" s="10">
        <v>0</v>
      </c>
      <c r="H20" s="10"/>
      <c r="I20" s="10">
        <v>0</v>
      </c>
      <c r="J20" s="10">
        <v>0</v>
      </c>
      <c r="K20" s="10"/>
      <c r="L20" s="10">
        <v>0</v>
      </c>
      <c r="M20" s="10">
        <v>0</v>
      </c>
      <c r="N20" s="10"/>
      <c r="O20" s="10"/>
      <c r="P20" s="10">
        <v>0</v>
      </c>
      <c r="Q20" s="10"/>
      <c r="R20" s="10">
        <v>100000</v>
      </c>
      <c r="S20" s="10">
        <v>0</v>
      </c>
      <c r="T20" s="10"/>
      <c r="U20" s="10">
        <v>150000</v>
      </c>
      <c r="V20" s="10">
        <v>0</v>
      </c>
      <c r="W20" s="10"/>
      <c r="X20" s="10">
        <v>691758</v>
      </c>
      <c r="Y20" s="10">
        <v>0</v>
      </c>
      <c r="Z20" s="10"/>
      <c r="AA20" s="10">
        <v>14610568</v>
      </c>
      <c r="AB20" s="10">
        <v>0</v>
      </c>
      <c r="AC20" s="10"/>
      <c r="AD20" s="10">
        <v>2325000</v>
      </c>
      <c r="AE20" s="10">
        <v>0</v>
      </c>
      <c r="AF20" s="10"/>
      <c r="AG20" s="10">
        <v>0</v>
      </c>
      <c r="AH20" s="10">
        <v>0</v>
      </c>
      <c r="AI20" s="10"/>
      <c r="AJ20" s="10">
        <v>100000</v>
      </c>
      <c r="AK20" s="10">
        <v>0</v>
      </c>
      <c r="AL20" s="10"/>
      <c r="AM20" s="10">
        <v>70000</v>
      </c>
      <c r="AN20" s="10">
        <v>0</v>
      </c>
      <c r="AO20" s="10"/>
      <c r="AP20" s="10">
        <v>0</v>
      </c>
      <c r="AQ20" s="10">
        <v>0</v>
      </c>
      <c r="AR20" s="10"/>
      <c r="AS20" s="10">
        <v>1212000</v>
      </c>
      <c r="AT20" s="10">
        <v>0</v>
      </c>
      <c r="AU20" s="10"/>
      <c r="AV20" s="10">
        <v>6000</v>
      </c>
      <c r="AW20" s="10">
        <v>0</v>
      </c>
      <c r="AX20" s="10"/>
      <c r="AY20" s="10"/>
      <c r="AZ20" s="10"/>
      <c r="BA20" s="10"/>
      <c r="BB20" s="10">
        <v>0</v>
      </c>
      <c r="BC20" s="10">
        <v>0</v>
      </c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>
        <v>32801644.200000003</v>
      </c>
      <c r="BS20" s="10">
        <v>0</v>
      </c>
      <c r="BT20" s="10"/>
    </row>
    <row r="21" spans="1:72" x14ac:dyDescent="0.25">
      <c r="A21" s="8" t="s">
        <v>53</v>
      </c>
      <c r="B21" s="9" t="s">
        <v>65</v>
      </c>
      <c r="C21" s="10">
        <v>507500</v>
      </c>
      <c r="D21" s="10">
        <v>0</v>
      </c>
      <c r="E21" s="10"/>
      <c r="F21" s="10">
        <v>220000</v>
      </c>
      <c r="G21" s="10">
        <v>0</v>
      </c>
      <c r="H21" s="10"/>
      <c r="I21" s="10">
        <v>0</v>
      </c>
      <c r="J21" s="10">
        <v>0</v>
      </c>
      <c r="K21" s="10"/>
      <c r="L21" s="10">
        <v>17938724.77</v>
      </c>
      <c r="M21" s="10">
        <v>0</v>
      </c>
      <c r="N21" s="10"/>
      <c r="O21" s="10">
        <v>2700000</v>
      </c>
      <c r="P21" s="10">
        <v>0</v>
      </c>
      <c r="Q21" s="10"/>
      <c r="R21" s="10">
        <v>500000</v>
      </c>
      <c r="S21" s="10">
        <v>0</v>
      </c>
      <c r="T21" s="10"/>
      <c r="U21" s="10">
        <v>48944381.089999996</v>
      </c>
      <c r="V21" s="10">
        <v>0</v>
      </c>
      <c r="W21" s="10"/>
      <c r="X21" s="10">
        <v>34492926</v>
      </c>
      <c r="Y21" s="10">
        <v>0</v>
      </c>
      <c r="Z21" s="10"/>
      <c r="AA21" s="10">
        <v>203144220.02000001</v>
      </c>
      <c r="AB21" s="10">
        <v>0</v>
      </c>
      <c r="AC21" s="10"/>
      <c r="AD21" s="10">
        <v>4200000</v>
      </c>
      <c r="AE21" s="10">
        <v>0</v>
      </c>
      <c r="AF21" s="10"/>
      <c r="AG21" s="10">
        <v>300000</v>
      </c>
      <c r="AH21" s="10">
        <v>0</v>
      </c>
      <c r="AI21" s="10"/>
      <c r="AJ21" s="10">
        <v>8805696.4800000004</v>
      </c>
      <c r="AK21" s="10">
        <v>0</v>
      </c>
      <c r="AL21" s="10"/>
      <c r="AM21" s="10">
        <v>14137860.880000001</v>
      </c>
      <c r="AN21" s="10">
        <v>0</v>
      </c>
      <c r="AO21" s="10"/>
      <c r="AP21" s="10">
        <v>0</v>
      </c>
      <c r="AQ21" s="10">
        <v>0</v>
      </c>
      <c r="AR21" s="10"/>
      <c r="AS21" s="10">
        <v>3610000</v>
      </c>
      <c r="AT21" s="10">
        <v>0</v>
      </c>
      <c r="AU21" s="10"/>
      <c r="AV21" s="10">
        <v>776497.40999999992</v>
      </c>
      <c r="AW21" s="10">
        <v>0</v>
      </c>
      <c r="AX21" s="10"/>
      <c r="AY21" s="10">
        <v>200000</v>
      </c>
      <c r="AZ21" s="10">
        <v>0</v>
      </c>
      <c r="BA21" s="10"/>
      <c r="BB21" s="10">
        <v>0</v>
      </c>
      <c r="BC21" s="10">
        <v>0</v>
      </c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>
        <v>340477806.64999998</v>
      </c>
      <c r="BS21" s="10">
        <v>0</v>
      </c>
      <c r="BT21" s="10"/>
    </row>
    <row r="22" spans="1:72" x14ac:dyDescent="0.25">
      <c r="A22" s="8" t="s">
        <v>41</v>
      </c>
      <c r="B22" s="9" t="s">
        <v>71</v>
      </c>
      <c r="C22" s="10">
        <v>3100000</v>
      </c>
      <c r="D22" s="10">
        <v>0</v>
      </c>
      <c r="E22" s="10"/>
      <c r="F22" s="10"/>
      <c r="G22" s="10">
        <v>0</v>
      </c>
      <c r="H22" s="10"/>
      <c r="I22" s="10"/>
      <c r="J22" s="10">
        <v>0</v>
      </c>
      <c r="K22" s="10"/>
      <c r="L22" s="10">
        <v>0</v>
      </c>
      <c r="M22" s="10">
        <v>0</v>
      </c>
      <c r="N22" s="10"/>
      <c r="O22" s="10"/>
      <c r="P22" s="10">
        <v>0</v>
      </c>
      <c r="Q22" s="10"/>
      <c r="R22" s="10">
        <v>0</v>
      </c>
      <c r="S22" s="10">
        <v>0</v>
      </c>
      <c r="T22" s="10"/>
      <c r="U22" s="10">
        <v>3350000</v>
      </c>
      <c r="V22" s="10">
        <v>0</v>
      </c>
      <c r="W22" s="10"/>
      <c r="X22" s="10">
        <v>0</v>
      </c>
      <c r="Y22" s="10">
        <v>0</v>
      </c>
      <c r="Z22" s="10"/>
      <c r="AA22" s="10">
        <v>0</v>
      </c>
      <c r="AB22" s="10">
        <v>0</v>
      </c>
      <c r="AC22" s="10"/>
      <c r="AD22" s="10">
        <v>1000000</v>
      </c>
      <c r="AE22" s="10">
        <v>0</v>
      </c>
      <c r="AF22" s="10"/>
      <c r="AG22" s="10"/>
      <c r="AH22" s="10">
        <v>0</v>
      </c>
      <c r="AI22" s="10"/>
      <c r="AJ22" s="10">
        <v>0</v>
      </c>
      <c r="AK22" s="10">
        <v>0</v>
      </c>
      <c r="AL22" s="10"/>
      <c r="AM22" s="10">
        <v>0</v>
      </c>
      <c r="AN22" s="10">
        <v>0</v>
      </c>
      <c r="AO22" s="10"/>
      <c r="AP22" s="10"/>
      <c r="AQ22" s="10">
        <v>0</v>
      </c>
      <c r="AR22" s="10"/>
      <c r="AS22" s="10">
        <v>700000</v>
      </c>
      <c r="AT22" s="10">
        <v>0</v>
      </c>
      <c r="AU22" s="10"/>
      <c r="AV22" s="10">
        <v>0</v>
      </c>
      <c r="AW22" s="10">
        <v>0</v>
      </c>
      <c r="AX22" s="10"/>
      <c r="AY22" s="10"/>
      <c r="AZ22" s="10"/>
      <c r="BA22" s="10"/>
      <c r="BB22" s="10">
        <v>0</v>
      </c>
      <c r="BC22" s="10">
        <v>0</v>
      </c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>
        <v>8150000</v>
      </c>
      <c r="BS22" s="10">
        <v>0</v>
      </c>
      <c r="BT22" s="10"/>
    </row>
    <row r="23" spans="1:72" x14ac:dyDescent="0.25">
      <c r="A23" s="8" t="s">
        <v>42</v>
      </c>
      <c r="B23" s="9" t="s">
        <v>72</v>
      </c>
      <c r="C23" s="10">
        <v>0</v>
      </c>
      <c r="D23" s="10">
        <v>0</v>
      </c>
      <c r="E23" s="10"/>
      <c r="F23" s="10"/>
      <c r="G23" s="10">
        <v>0</v>
      </c>
      <c r="H23" s="10"/>
      <c r="I23" s="10"/>
      <c r="J23" s="10">
        <v>0</v>
      </c>
      <c r="K23" s="10"/>
      <c r="L23" s="10"/>
      <c r="M23" s="10">
        <v>0</v>
      </c>
      <c r="N23" s="10"/>
      <c r="O23" s="10"/>
      <c r="P23" s="10">
        <v>0</v>
      </c>
      <c r="Q23" s="10"/>
      <c r="R23" s="10"/>
      <c r="S23" s="10">
        <v>0</v>
      </c>
      <c r="T23" s="10"/>
      <c r="U23" s="10"/>
      <c r="V23" s="10">
        <v>0</v>
      </c>
      <c r="W23" s="10"/>
      <c r="X23" s="10"/>
      <c r="Y23" s="10">
        <v>0</v>
      </c>
      <c r="Z23" s="10"/>
      <c r="AA23" s="10"/>
      <c r="AB23" s="10">
        <v>0</v>
      </c>
      <c r="AC23" s="10"/>
      <c r="AD23" s="10"/>
      <c r="AE23" s="10">
        <v>0</v>
      </c>
      <c r="AF23" s="10"/>
      <c r="AG23" s="10"/>
      <c r="AH23" s="10">
        <v>0</v>
      </c>
      <c r="AI23" s="10"/>
      <c r="AJ23" s="10">
        <v>0</v>
      </c>
      <c r="AK23" s="10">
        <v>0</v>
      </c>
      <c r="AL23" s="10"/>
      <c r="AM23" s="10">
        <v>0</v>
      </c>
      <c r="AN23" s="10">
        <v>0</v>
      </c>
      <c r="AO23" s="10"/>
      <c r="AP23" s="10"/>
      <c r="AQ23" s="10">
        <v>0</v>
      </c>
      <c r="AR23" s="10"/>
      <c r="AS23" s="10"/>
      <c r="AT23" s="10">
        <v>0</v>
      </c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>
        <v>54201425.740000002</v>
      </c>
      <c r="BF23" s="10">
        <v>0</v>
      </c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>
        <v>54201425.740000002</v>
      </c>
      <c r="BS23" s="10">
        <v>0</v>
      </c>
      <c r="BT23" s="10"/>
    </row>
    <row r="24" spans="1:72" s="12" customFormat="1" x14ac:dyDescent="0.25">
      <c r="A24" s="24" t="s">
        <v>86</v>
      </c>
      <c r="B24" s="25"/>
      <c r="C24" s="11">
        <v>17143818.200000003</v>
      </c>
      <c r="D24" s="11">
        <v>0</v>
      </c>
      <c r="E24" s="11"/>
      <c r="F24" s="11">
        <v>220000</v>
      </c>
      <c r="G24" s="11">
        <v>0</v>
      </c>
      <c r="H24" s="11"/>
      <c r="I24" s="11">
        <v>0</v>
      </c>
      <c r="J24" s="11">
        <v>0</v>
      </c>
      <c r="K24" s="11"/>
      <c r="L24" s="11">
        <v>17938724.77</v>
      </c>
      <c r="M24" s="11">
        <v>0</v>
      </c>
      <c r="N24" s="11"/>
      <c r="O24" s="11">
        <v>2700000</v>
      </c>
      <c r="P24" s="11">
        <v>0</v>
      </c>
      <c r="Q24" s="11"/>
      <c r="R24" s="11">
        <v>600000</v>
      </c>
      <c r="S24" s="11">
        <v>0</v>
      </c>
      <c r="T24" s="11"/>
      <c r="U24" s="11">
        <v>52444381.089999996</v>
      </c>
      <c r="V24" s="11">
        <v>0</v>
      </c>
      <c r="W24" s="11"/>
      <c r="X24" s="11">
        <v>35184684</v>
      </c>
      <c r="Y24" s="11">
        <v>0</v>
      </c>
      <c r="Z24" s="11"/>
      <c r="AA24" s="11">
        <v>217754788.02000001</v>
      </c>
      <c r="AB24" s="11">
        <v>0</v>
      </c>
      <c r="AC24" s="11"/>
      <c r="AD24" s="11">
        <v>7525000</v>
      </c>
      <c r="AE24" s="11">
        <v>0</v>
      </c>
      <c r="AF24" s="11"/>
      <c r="AG24" s="11">
        <v>300000</v>
      </c>
      <c r="AH24" s="11">
        <v>0</v>
      </c>
      <c r="AI24" s="11"/>
      <c r="AJ24" s="11">
        <v>8905696.4800000004</v>
      </c>
      <c r="AK24" s="11">
        <v>0</v>
      </c>
      <c r="AL24" s="11"/>
      <c r="AM24" s="11">
        <v>14207860.880000001</v>
      </c>
      <c r="AN24" s="11">
        <v>0</v>
      </c>
      <c r="AO24" s="11"/>
      <c r="AP24" s="11">
        <v>0</v>
      </c>
      <c r="AQ24" s="11">
        <v>0</v>
      </c>
      <c r="AR24" s="11"/>
      <c r="AS24" s="11">
        <v>5522000</v>
      </c>
      <c r="AT24" s="11">
        <v>0</v>
      </c>
      <c r="AU24" s="11"/>
      <c r="AV24" s="11">
        <v>782497.40999999992</v>
      </c>
      <c r="AW24" s="11">
        <v>0</v>
      </c>
      <c r="AX24" s="11"/>
      <c r="AY24" s="11">
        <v>200000</v>
      </c>
      <c r="AZ24" s="11">
        <v>0</v>
      </c>
      <c r="BA24" s="11"/>
      <c r="BB24" s="11">
        <v>0</v>
      </c>
      <c r="BC24" s="11">
        <v>0</v>
      </c>
      <c r="BD24" s="11"/>
      <c r="BE24" s="11">
        <v>54201425.740000002</v>
      </c>
      <c r="BF24" s="11">
        <v>0</v>
      </c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>
        <v>435630876.58999997</v>
      </c>
      <c r="BS24" s="11">
        <v>0</v>
      </c>
      <c r="BT24" s="11"/>
    </row>
    <row r="25" spans="1:72" x14ac:dyDescent="0.25">
      <c r="A25" s="8" t="s">
        <v>55</v>
      </c>
      <c r="B25" s="9" t="s">
        <v>68</v>
      </c>
      <c r="C25" s="10">
        <v>0</v>
      </c>
      <c r="D25" s="10">
        <v>0</v>
      </c>
      <c r="E25" s="10"/>
      <c r="F25" s="10"/>
      <c r="G25" s="10">
        <v>0</v>
      </c>
      <c r="H25" s="10"/>
      <c r="I25" s="10"/>
      <c r="J25" s="10">
        <v>0</v>
      </c>
      <c r="K25" s="10"/>
      <c r="L25" s="10">
        <v>0</v>
      </c>
      <c r="M25" s="10">
        <v>0</v>
      </c>
      <c r="N25" s="10"/>
      <c r="O25" s="10"/>
      <c r="P25" s="10">
        <v>0</v>
      </c>
      <c r="Q25" s="10"/>
      <c r="R25" s="10"/>
      <c r="S25" s="10">
        <v>0</v>
      </c>
      <c r="T25" s="10"/>
      <c r="U25" s="10"/>
      <c r="V25" s="10">
        <v>0</v>
      </c>
      <c r="W25" s="10"/>
      <c r="X25" s="10">
        <v>0</v>
      </c>
      <c r="Y25" s="10">
        <v>0</v>
      </c>
      <c r="Z25" s="10"/>
      <c r="AA25" s="10"/>
      <c r="AB25" s="10">
        <v>0</v>
      </c>
      <c r="AC25" s="10"/>
      <c r="AD25" s="10"/>
      <c r="AE25" s="10">
        <v>0</v>
      </c>
      <c r="AF25" s="10"/>
      <c r="AG25" s="10"/>
      <c r="AH25" s="10">
        <v>0</v>
      </c>
      <c r="AI25" s="10"/>
      <c r="AJ25" s="10"/>
      <c r="AK25" s="10">
        <v>0</v>
      </c>
      <c r="AL25" s="10"/>
      <c r="AM25" s="10"/>
      <c r="AN25" s="10">
        <v>0</v>
      </c>
      <c r="AO25" s="10"/>
      <c r="AP25" s="10">
        <v>0</v>
      </c>
      <c r="AQ25" s="10">
        <v>0</v>
      </c>
      <c r="AR25" s="10"/>
      <c r="AS25" s="10"/>
      <c r="AT25" s="10">
        <v>0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>
        <v>0</v>
      </c>
      <c r="BS25" s="10">
        <v>0</v>
      </c>
      <c r="BT25" s="10"/>
    </row>
    <row r="26" spans="1:72" x14ac:dyDescent="0.25">
      <c r="A26" s="8" t="s">
        <v>33</v>
      </c>
      <c r="B26" s="9" t="s">
        <v>69</v>
      </c>
      <c r="C26" s="10">
        <v>3050000</v>
      </c>
      <c r="D26" s="10">
        <v>0</v>
      </c>
      <c r="E26" s="10"/>
      <c r="F26" s="10"/>
      <c r="G26" s="10">
        <v>0</v>
      </c>
      <c r="H26" s="10"/>
      <c r="I26" s="10"/>
      <c r="J26" s="10">
        <v>0</v>
      </c>
      <c r="K26" s="10"/>
      <c r="L26" s="10"/>
      <c r="M26" s="10">
        <v>0</v>
      </c>
      <c r="N26" s="10"/>
      <c r="O26" s="10"/>
      <c r="P26" s="10">
        <v>0</v>
      </c>
      <c r="Q26" s="10"/>
      <c r="R26" s="10"/>
      <c r="S26" s="10">
        <v>0</v>
      </c>
      <c r="T26" s="10"/>
      <c r="U26" s="10"/>
      <c r="V26" s="10">
        <v>0</v>
      </c>
      <c r="W26" s="10"/>
      <c r="X26" s="10"/>
      <c r="Y26" s="10">
        <v>0</v>
      </c>
      <c r="Z26" s="10"/>
      <c r="AA26" s="10"/>
      <c r="AB26" s="10">
        <v>0</v>
      </c>
      <c r="AC26" s="10"/>
      <c r="AD26" s="10"/>
      <c r="AE26" s="10">
        <v>0</v>
      </c>
      <c r="AF26" s="10"/>
      <c r="AG26" s="10"/>
      <c r="AH26" s="10">
        <v>0</v>
      </c>
      <c r="AI26" s="10"/>
      <c r="AJ26" s="10"/>
      <c r="AK26" s="10">
        <v>0</v>
      </c>
      <c r="AL26" s="10"/>
      <c r="AM26" s="10">
        <v>200000</v>
      </c>
      <c r="AN26" s="10">
        <v>0</v>
      </c>
      <c r="AO26" s="10"/>
      <c r="AP26" s="10"/>
      <c r="AQ26" s="10">
        <v>0</v>
      </c>
      <c r="AR26" s="10"/>
      <c r="AS26" s="10">
        <v>0</v>
      </c>
      <c r="AT26" s="10">
        <v>0</v>
      </c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>
        <v>3250000</v>
      </c>
      <c r="BS26" s="10">
        <v>0</v>
      </c>
      <c r="BT26" s="10"/>
    </row>
    <row r="27" spans="1:72" x14ac:dyDescent="0.25">
      <c r="A27" s="8" t="s">
        <v>37</v>
      </c>
      <c r="B27" s="9" t="s">
        <v>73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100000</v>
      </c>
      <c r="V27" s="10"/>
      <c r="W27" s="10"/>
      <c r="X27" s="10">
        <v>0</v>
      </c>
      <c r="Y27" s="10"/>
      <c r="Z27" s="10"/>
      <c r="AA27" s="10">
        <v>500000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>
        <v>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>
        <v>200700.05</v>
      </c>
      <c r="AZ27" s="10">
        <v>0</v>
      </c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>
        <v>800700.05</v>
      </c>
      <c r="BS27" s="10">
        <v>0</v>
      </c>
      <c r="BT27" s="10"/>
    </row>
    <row r="28" spans="1:72" x14ac:dyDescent="0.25">
      <c r="A28" s="8" t="s">
        <v>36</v>
      </c>
      <c r="B28" s="9" t="s">
        <v>78</v>
      </c>
      <c r="C28" s="10">
        <v>1500000000</v>
      </c>
      <c r="D28" s="10">
        <v>0</v>
      </c>
      <c r="E28" s="10"/>
      <c r="F28" s="10"/>
      <c r="G28" s="10">
        <v>0</v>
      </c>
      <c r="H28" s="10"/>
      <c r="I28" s="10"/>
      <c r="J28" s="10">
        <v>0</v>
      </c>
      <c r="K28" s="10"/>
      <c r="L28" s="10"/>
      <c r="M28" s="10">
        <v>0</v>
      </c>
      <c r="N28" s="10"/>
      <c r="O28" s="10"/>
      <c r="P28" s="10">
        <v>0</v>
      </c>
      <c r="Q28" s="10"/>
      <c r="R28" s="10"/>
      <c r="S28" s="10">
        <v>0</v>
      </c>
      <c r="T28" s="10"/>
      <c r="U28" s="10"/>
      <c r="V28" s="10">
        <v>0</v>
      </c>
      <c r="W28" s="10"/>
      <c r="X28" s="10"/>
      <c r="Y28" s="10">
        <v>0</v>
      </c>
      <c r="Z28" s="10"/>
      <c r="AA28" s="10"/>
      <c r="AB28" s="10">
        <v>0</v>
      </c>
      <c r="AC28" s="10"/>
      <c r="AD28" s="10"/>
      <c r="AE28" s="10">
        <v>0</v>
      </c>
      <c r="AF28" s="10"/>
      <c r="AG28" s="10"/>
      <c r="AH28" s="10">
        <v>0</v>
      </c>
      <c r="AI28" s="10"/>
      <c r="AJ28" s="10"/>
      <c r="AK28" s="10">
        <v>0</v>
      </c>
      <c r="AL28" s="10"/>
      <c r="AM28" s="10">
        <v>0</v>
      </c>
      <c r="AN28" s="10">
        <v>0</v>
      </c>
      <c r="AO28" s="10"/>
      <c r="AP28" s="10"/>
      <c r="AQ28" s="10">
        <v>0</v>
      </c>
      <c r="AR28" s="10"/>
      <c r="AS28" s="10"/>
      <c r="AT28" s="10">
        <v>0</v>
      </c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>
        <v>1500000000</v>
      </c>
      <c r="BS28" s="10">
        <v>0</v>
      </c>
      <c r="BT28" s="10"/>
    </row>
    <row r="29" spans="1:72" s="12" customFormat="1" x14ac:dyDescent="0.25">
      <c r="A29" s="24" t="s">
        <v>87</v>
      </c>
      <c r="B29" s="25"/>
      <c r="C29" s="11">
        <v>1503050000</v>
      </c>
      <c r="D29" s="11">
        <v>0</v>
      </c>
      <c r="E29" s="11"/>
      <c r="F29" s="11"/>
      <c r="G29" s="11">
        <v>0</v>
      </c>
      <c r="H29" s="11"/>
      <c r="I29" s="11"/>
      <c r="J29" s="11">
        <v>0</v>
      </c>
      <c r="K29" s="11"/>
      <c r="L29" s="11">
        <v>0</v>
      </c>
      <c r="M29" s="11">
        <v>0</v>
      </c>
      <c r="N29" s="11"/>
      <c r="O29" s="11"/>
      <c r="P29" s="11">
        <v>0</v>
      </c>
      <c r="Q29" s="11"/>
      <c r="R29" s="11"/>
      <c r="S29" s="11">
        <v>0</v>
      </c>
      <c r="T29" s="11"/>
      <c r="U29" s="11">
        <v>100000</v>
      </c>
      <c r="V29" s="11">
        <v>0</v>
      </c>
      <c r="W29" s="11"/>
      <c r="X29" s="11">
        <v>0</v>
      </c>
      <c r="Y29" s="11">
        <v>0</v>
      </c>
      <c r="Z29" s="11"/>
      <c r="AA29" s="11">
        <v>500000</v>
      </c>
      <c r="AB29" s="11">
        <v>0</v>
      </c>
      <c r="AC29" s="11"/>
      <c r="AD29" s="11"/>
      <c r="AE29" s="11">
        <v>0</v>
      </c>
      <c r="AF29" s="11"/>
      <c r="AG29" s="11"/>
      <c r="AH29" s="11">
        <v>0</v>
      </c>
      <c r="AI29" s="11"/>
      <c r="AJ29" s="11"/>
      <c r="AK29" s="11">
        <v>0</v>
      </c>
      <c r="AL29" s="11"/>
      <c r="AM29" s="11">
        <v>200000</v>
      </c>
      <c r="AN29" s="11">
        <v>0</v>
      </c>
      <c r="AO29" s="11"/>
      <c r="AP29" s="11">
        <v>0</v>
      </c>
      <c r="AQ29" s="11">
        <v>0</v>
      </c>
      <c r="AR29" s="11"/>
      <c r="AS29" s="11">
        <v>0</v>
      </c>
      <c r="AT29" s="11">
        <v>0</v>
      </c>
      <c r="AU29" s="11"/>
      <c r="AV29" s="11"/>
      <c r="AW29" s="11"/>
      <c r="AX29" s="11"/>
      <c r="AY29" s="11">
        <v>200700.05</v>
      </c>
      <c r="AZ29" s="11">
        <v>0</v>
      </c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>
        <v>1504050700.05</v>
      </c>
      <c r="BS29" s="11">
        <v>0</v>
      </c>
      <c r="BT29" s="11"/>
    </row>
    <row r="30" spans="1:72" x14ac:dyDescent="0.25">
      <c r="A30" s="8" t="s">
        <v>24</v>
      </c>
      <c r="B30" s="9" t="s">
        <v>67</v>
      </c>
      <c r="C30" s="10">
        <v>12663931.43</v>
      </c>
      <c r="D30" s="10">
        <v>0</v>
      </c>
      <c r="E30" s="10"/>
      <c r="F30" s="10"/>
      <c r="G30" s="10">
        <v>0</v>
      </c>
      <c r="H30" s="10"/>
      <c r="I30" s="10"/>
      <c r="J30" s="10">
        <v>0</v>
      </c>
      <c r="K30" s="10"/>
      <c r="L30" s="10"/>
      <c r="M30" s="10">
        <v>0</v>
      </c>
      <c r="N30" s="10"/>
      <c r="O30" s="10"/>
      <c r="P30" s="10">
        <v>0</v>
      </c>
      <c r="Q30" s="10"/>
      <c r="R30" s="10"/>
      <c r="S30" s="10">
        <v>0</v>
      </c>
      <c r="T30" s="10"/>
      <c r="U30" s="10"/>
      <c r="V30" s="10">
        <v>0</v>
      </c>
      <c r="W30" s="10"/>
      <c r="X30" s="10"/>
      <c r="Y30" s="10">
        <v>0</v>
      </c>
      <c r="Z30" s="10"/>
      <c r="AA30" s="10"/>
      <c r="AB30" s="10">
        <v>0</v>
      </c>
      <c r="AC30" s="10"/>
      <c r="AD30" s="10">
        <v>0</v>
      </c>
      <c r="AE30" s="10">
        <v>0</v>
      </c>
      <c r="AF30" s="10"/>
      <c r="AG30" s="10"/>
      <c r="AH30" s="10">
        <v>0</v>
      </c>
      <c r="AI30" s="10"/>
      <c r="AJ30" s="10">
        <v>22651235.59</v>
      </c>
      <c r="AK30" s="10">
        <v>0</v>
      </c>
      <c r="AL30" s="10"/>
      <c r="AM30" s="10"/>
      <c r="AN30" s="10">
        <v>0</v>
      </c>
      <c r="AO30" s="10"/>
      <c r="AP30" s="10"/>
      <c r="AQ30" s="10">
        <v>0</v>
      </c>
      <c r="AR30" s="10"/>
      <c r="AS30" s="10"/>
      <c r="AT30" s="10">
        <v>0</v>
      </c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>
        <v>26174056.100000001</v>
      </c>
      <c r="BI30" s="10">
        <v>0</v>
      </c>
      <c r="BJ30" s="10"/>
      <c r="BK30" s="10"/>
      <c r="BL30" s="10"/>
      <c r="BM30" s="10"/>
      <c r="BN30" s="10"/>
      <c r="BO30" s="10"/>
      <c r="BP30" s="10"/>
      <c r="BQ30" s="10"/>
      <c r="BR30" s="10">
        <v>61489223.119999997</v>
      </c>
      <c r="BS30" s="10">
        <v>0</v>
      </c>
      <c r="BT30" s="10"/>
    </row>
    <row r="31" spans="1:72" x14ac:dyDescent="0.25">
      <c r="A31" s="8" t="s">
        <v>39</v>
      </c>
      <c r="B31" s="9" t="s">
        <v>74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>
        <v>0</v>
      </c>
      <c r="BF31" s="10">
        <v>0</v>
      </c>
      <c r="BG31" s="10"/>
      <c r="BH31" s="10">
        <v>464191638.47000003</v>
      </c>
      <c r="BI31" s="10">
        <v>0</v>
      </c>
      <c r="BJ31" s="10"/>
      <c r="BK31" s="10"/>
      <c r="BL31" s="10"/>
      <c r="BM31" s="10"/>
      <c r="BN31" s="10"/>
      <c r="BO31" s="10"/>
      <c r="BP31" s="10"/>
      <c r="BQ31" s="10"/>
      <c r="BR31" s="10">
        <v>464191638.47000003</v>
      </c>
      <c r="BS31" s="10">
        <v>0</v>
      </c>
      <c r="BT31" s="10"/>
    </row>
    <row r="32" spans="1:72" s="12" customFormat="1" x14ac:dyDescent="0.25">
      <c r="A32" s="24" t="s">
        <v>88</v>
      </c>
      <c r="B32" s="25"/>
      <c r="C32" s="11">
        <v>12663931.43</v>
      </c>
      <c r="D32" s="11">
        <v>0</v>
      </c>
      <c r="E32" s="11"/>
      <c r="F32" s="11">
        <f t="shared" ref="F32:G32" si="0">F30+F31</f>
        <v>0</v>
      </c>
      <c r="G32" s="11">
        <v>0</v>
      </c>
      <c r="H32" s="11"/>
      <c r="I32" s="11">
        <f t="shared" ref="I32:J32" si="1">I30+I31</f>
        <v>0</v>
      </c>
      <c r="J32" s="11">
        <v>0</v>
      </c>
      <c r="K32" s="11"/>
      <c r="L32" s="11">
        <f t="shared" ref="L32:M32" si="2">L30+L31</f>
        <v>0</v>
      </c>
      <c r="M32" s="11">
        <v>0</v>
      </c>
      <c r="N32" s="11"/>
      <c r="O32" s="11">
        <f t="shared" ref="O32:P32" si="3">O30+O31</f>
        <v>0</v>
      </c>
      <c r="P32" s="11">
        <v>0</v>
      </c>
      <c r="Q32" s="11"/>
      <c r="R32" s="11">
        <f t="shared" ref="R32:S32" si="4">R30+R31</f>
        <v>0</v>
      </c>
      <c r="S32" s="11">
        <v>0</v>
      </c>
      <c r="T32" s="11"/>
      <c r="U32" s="11">
        <f>U30+U31</f>
        <v>0</v>
      </c>
      <c r="V32" s="11">
        <v>0</v>
      </c>
      <c r="W32" s="11"/>
      <c r="X32" s="11">
        <f>X30+X31</f>
        <v>0</v>
      </c>
      <c r="Y32" s="11">
        <v>0</v>
      </c>
      <c r="Z32" s="11"/>
      <c r="AA32" s="11">
        <f>AA30+AA31</f>
        <v>0</v>
      </c>
      <c r="AB32" s="11">
        <v>0</v>
      </c>
      <c r="AC32" s="11"/>
      <c r="AD32" s="11">
        <v>0</v>
      </c>
      <c r="AE32" s="11">
        <v>0</v>
      </c>
      <c r="AF32" s="11"/>
      <c r="AG32" s="11">
        <f t="shared" ref="AG32:AH32" si="5">AG30+AG31</f>
        <v>0</v>
      </c>
      <c r="AH32" s="11">
        <v>0</v>
      </c>
      <c r="AI32" s="11"/>
      <c r="AJ32" s="11">
        <v>22651235.59</v>
      </c>
      <c r="AK32" s="11">
        <v>0</v>
      </c>
      <c r="AL32" s="11"/>
      <c r="AM32" s="11">
        <f>AM30+AM31</f>
        <v>0</v>
      </c>
      <c r="AN32" s="11">
        <v>0</v>
      </c>
      <c r="AO32" s="11"/>
      <c r="AP32" s="11">
        <f t="shared" ref="AP32:AQ32" si="6">AP30+AP31</f>
        <v>0</v>
      </c>
      <c r="AQ32" s="11">
        <v>0</v>
      </c>
      <c r="AR32" s="11"/>
      <c r="AS32" s="11">
        <f t="shared" ref="AS32:AT32" si="7">AS30+AS31</f>
        <v>0</v>
      </c>
      <c r="AT32" s="11">
        <v>0</v>
      </c>
      <c r="AU32" s="11"/>
      <c r="AV32" s="11">
        <f>AV30+AV31</f>
        <v>0</v>
      </c>
      <c r="AW32" s="11">
        <f>AW30+AW31</f>
        <v>0</v>
      </c>
      <c r="AX32" s="11"/>
      <c r="AY32" s="11">
        <f>AY30+AY31</f>
        <v>0</v>
      </c>
      <c r="AZ32" s="11">
        <f>AZ30+AZ31</f>
        <v>0</v>
      </c>
      <c r="BA32" s="11"/>
      <c r="BB32" s="11">
        <f>BB30+BB31</f>
        <v>0</v>
      </c>
      <c r="BC32" s="11">
        <f>BC30+BC31</f>
        <v>0</v>
      </c>
      <c r="BD32" s="11"/>
      <c r="BE32" s="11">
        <v>0</v>
      </c>
      <c r="BF32" s="11">
        <v>0</v>
      </c>
      <c r="BG32" s="11"/>
      <c r="BH32" s="11">
        <v>490365694.57000005</v>
      </c>
      <c r="BI32" s="11">
        <v>0</v>
      </c>
      <c r="BJ32" s="11"/>
      <c r="BK32" s="11">
        <f>BK30+BK31</f>
        <v>0</v>
      </c>
      <c r="BL32" s="11">
        <f>BL30+BL31</f>
        <v>0</v>
      </c>
      <c r="BM32" s="11"/>
      <c r="BN32" s="11">
        <f>BN30+BN31</f>
        <v>0</v>
      </c>
      <c r="BO32" s="11">
        <f>BO30+BO31</f>
        <v>0</v>
      </c>
      <c r="BP32" s="11"/>
      <c r="BQ32" s="11"/>
      <c r="BR32" s="11">
        <v>525680861.59000003</v>
      </c>
      <c r="BS32" s="11">
        <v>0</v>
      </c>
      <c r="BT32" s="11"/>
    </row>
    <row r="33" spans="1:72" x14ac:dyDescent="0.25">
      <c r="A33" s="8" t="s">
        <v>40</v>
      </c>
      <c r="B33" s="9" t="s">
        <v>75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>
        <v>0</v>
      </c>
      <c r="BL33" s="10">
        <v>0</v>
      </c>
      <c r="BM33" s="10"/>
      <c r="BN33" s="10"/>
      <c r="BO33" s="10"/>
      <c r="BP33" s="10"/>
      <c r="BQ33" s="10"/>
      <c r="BR33" s="10">
        <v>0</v>
      </c>
      <c r="BS33" s="10">
        <v>0</v>
      </c>
      <c r="BT33" s="10"/>
    </row>
    <row r="34" spans="1:72" s="12" customFormat="1" x14ac:dyDescent="0.25">
      <c r="A34" s="24" t="s">
        <v>89</v>
      </c>
      <c r="B34" s="25"/>
      <c r="C34" s="11">
        <f>C33</f>
        <v>0</v>
      </c>
      <c r="D34" s="11">
        <f>D33</f>
        <v>0</v>
      </c>
      <c r="E34" s="11"/>
      <c r="F34" s="11">
        <f>F33</f>
        <v>0</v>
      </c>
      <c r="G34" s="11">
        <f>G33</f>
        <v>0</v>
      </c>
      <c r="H34" s="11"/>
      <c r="I34" s="11">
        <f>I33</f>
        <v>0</v>
      </c>
      <c r="J34" s="11">
        <f>J33</f>
        <v>0</v>
      </c>
      <c r="K34" s="11"/>
      <c r="L34" s="11">
        <f>L33</f>
        <v>0</v>
      </c>
      <c r="M34" s="11">
        <f>M33</f>
        <v>0</v>
      </c>
      <c r="N34" s="11"/>
      <c r="O34" s="11">
        <f>O33</f>
        <v>0</v>
      </c>
      <c r="P34" s="11">
        <f>P33</f>
        <v>0</v>
      </c>
      <c r="Q34" s="11"/>
      <c r="R34" s="11">
        <f>R33</f>
        <v>0</v>
      </c>
      <c r="S34" s="11">
        <f>S33</f>
        <v>0</v>
      </c>
      <c r="T34" s="11"/>
      <c r="U34" s="11">
        <f>U33</f>
        <v>0</v>
      </c>
      <c r="V34" s="11">
        <f>V33</f>
        <v>0</v>
      </c>
      <c r="W34" s="11"/>
      <c r="X34" s="11">
        <f>X33</f>
        <v>0</v>
      </c>
      <c r="Y34" s="11">
        <f>Y33</f>
        <v>0</v>
      </c>
      <c r="Z34" s="11"/>
      <c r="AA34" s="11">
        <f>AA33</f>
        <v>0</v>
      </c>
      <c r="AB34" s="11">
        <f>AB33</f>
        <v>0</v>
      </c>
      <c r="AC34" s="11"/>
      <c r="AD34" s="11">
        <f>AD33</f>
        <v>0</v>
      </c>
      <c r="AE34" s="11">
        <f>AE33</f>
        <v>0</v>
      </c>
      <c r="AF34" s="11"/>
      <c r="AG34" s="11">
        <f>AG33</f>
        <v>0</v>
      </c>
      <c r="AH34" s="11">
        <f>AH33</f>
        <v>0</v>
      </c>
      <c r="AI34" s="11"/>
      <c r="AJ34" s="11">
        <f>AJ33</f>
        <v>0</v>
      </c>
      <c r="AK34" s="11">
        <f>AK33</f>
        <v>0</v>
      </c>
      <c r="AL34" s="11"/>
      <c r="AM34" s="11">
        <f>AM33</f>
        <v>0</v>
      </c>
      <c r="AN34" s="11">
        <f>AN33</f>
        <v>0</v>
      </c>
      <c r="AO34" s="11"/>
      <c r="AP34" s="11">
        <f>AP33</f>
        <v>0</v>
      </c>
      <c r="AQ34" s="11">
        <f>AQ33</f>
        <v>0</v>
      </c>
      <c r="AR34" s="11"/>
      <c r="AS34" s="11">
        <f>AS33</f>
        <v>0</v>
      </c>
      <c r="AT34" s="11">
        <f>AT33</f>
        <v>0</v>
      </c>
      <c r="AU34" s="11"/>
      <c r="AV34" s="11">
        <f>AV33</f>
        <v>0</v>
      </c>
      <c r="AW34" s="11">
        <f>AW33</f>
        <v>0</v>
      </c>
      <c r="AX34" s="11"/>
      <c r="AY34" s="11">
        <f>AY33</f>
        <v>0</v>
      </c>
      <c r="AZ34" s="11">
        <f>AZ33</f>
        <v>0</v>
      </c>
      <c r="BA34" s="11"/>
      <c r="BB34" s="11">
        <f>BB33</f>
        <v>0</v>
      </c>
      <c r="BC34" s="11">
        <f>BC33</f>
        <v>0</v>
      </c>
      <c r="BD34" s="11"/>
      <c r="BE34" s="11">
        <f>BE33</f>
        <v>0</v>
      </c>
      <c r="BF34" s="11">
        <f>BF33</f>
        <v>0</v>
      </c>
      <c r="BG34" s="11"/>
      <c r="BH34" s="11">
        <f>BH33</f>
        <v>0</v>
      </c>
      <c r="BI34" s="11">
        <f>BI33</f>
        <v>0</v>
      </c>
      <c r="BJ34" s="11"/>
      <c r="BK34" s="11">
        <v>0</v>
      </c>
      <c r="BL34" s="11">
        <v>0</v>
      </c>
      <c r="BM34" s="11"/>
      <c r="BN34" s="11">
        <f>BN33</f>
        <v>0</v>
      </c>
      <c r="BO34" s="11">
        <f>BO33</f>
        <v>0</v>
      </c>
      <c r="BP34" s="11"/>
      <c r="BQ34" s="11"/>
      <c r="BR34" s="11">
        <v>0</v>
      </c>
      <c r="BS34" s="11">
        <v>0</v>
      </c>
      <c r="BT34" s="11"/>
    </row>
    <row r="35" spans="1:72" x14ac:dyDescent="0.25">
      <c r="A35" s="8" t="s">
        <v>56</v>
      </c>
      <c r="B35" s="9" t="s">
        <v>76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>
        <v>1678610000</v>
      </c>
      <c r="BO35" s="10">
        <v>0</v>
      </c>
      <c r="BP35" s="10"/>
      <c r="BQ35" s="10"/>
      <c r="BR35" s="10">
        <v>1678610000</v>
      </c>
      <c r="BS35" s="10">
        <v>0</v>
      </c>
      <c r="BT35" s="10"/>
    </row>
    <row r="36" spans="1:72" x14ac:dyDescent="0.25">
      <c r="A36" s="8" t="s">
        <v>57</v>
      </c>
      <c r="B36" s="9" t="s">
        <v>77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>
        <v>35190000</v>
      </c>
      <c r="BO36" s="10">
        <v>0</v>
      </c>
      <c r="BP36" s="10"/>
      <c r="BQ36" s="10"/>
      <c r="BR36" s="10">
        <v>35190000</v>
      </c>
      <c r="BS36" s="10">
        <v>0</v>
      </c>
      <c r="BT36" s="10"/>
    </row>
    <row r="37" spans="1:72" s="12" customFormat="1" x14ac:dyDescent="0.25">
      <c r="A37" s="33" t="s">
        <v>90</v>
      </c>
      <c r="B37" s="3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>
        <v>1713800000</v>
      </c>
      <c r="BO37" s="11">
        <v>0</v>
      </c>
      <c r="BP37" s="11"/>
      <c r="BQ37" s="11"/>
      <c r="BR37" s="11">
        <v>1713800000</v>
      </c>
      <c r="BS37" s="11">
        <v>0</v>
      </c>
      <c r="BT37" s="11"/>
    </row>
    <row r="38" spans="1:72" s="12" customFormat="1" x14ac:dyDescent="0.25">
      <c r="A38" s="26" t="s">
        <v>79</v>
      </c>
      <c r="B38" s="27"/>
      <c r="C38" s="13">
        <f>C37+C34+C32+C29+C24+C19</f>
        <v>1861426409.2600002</v>
      </c>
      <c r="D38" s="13">
        <v>0</v>
      </c>
      <c r="E38" s="13"/>
      <c r="F38" s="13">
        <f>F37+F34+F32+F29+F24+F19</f>
        <v>794000</v>
      </c>
      <c r="G38" s="13">
        <v>0</v>
      </c>
      <c r="H38" s="13"/>
      <c r="I38" s="13">
        <f>I37+I34+I32+I29+I24+I19</f>
        <v>42714779.990000002</v>
      </c>
      <c r="J38" s="13">
        <v>0</v>
      </c>
      <c r="K38" s="13"/>
      <c r="L38" s="13">
        <f>L37+L34+L32+L29+L24+L19</f>
        <v>43869381.650000006</v>
      </c>
      <c r="M38" s="13">
        <v>0</v>
      </c>
      <c r="N38" s="13"/>
      <c r="O38" s="13">
        <f>O37+O34+O32+O29+O24+O19</f>
        <v>10573310.140000001</v>
      </c>
      <c r="P38" s="13">
        <v>0</v>
      </c>
      <c r="Q38" s="13"/>
      <c r="R38" s="13">
        <f>R37+R34+R32+R29+R24+R19</f>
        <v>8576499.370000001</v>
      </c>
      <c r="S38" s="13">
        <v>0</v>
      </c>
      <c r="T38" s="13"/>
      <c r="U38" s="13">
        <f>U37+U34+U32+U29+U24+U19</f>
        <v>58940957.789999999</v>
      </c>
      <c r="V38" s="13">
        <v>0</v>
      </c>
      <c r="W38" s="13"/>
      <c r="X38" s="13">
        <f>X37+X34+X32+X29+X24+X19</f>
        <v>71553801.079999998</v>
      </c>
      <c r="Y38" s="13">
        <v>0</v>
      </c>
      <c r="Z38" s="13"/>
      <c r="AA38" s="13">
        <f>AA37+AA34+AA32+AA29+AA24+AA19</f>
        <v>793221520.89999998</v>
      </c>
      <c r="AB38" s="13">
        <v>0</v>
      </c>
      <c r="AC38" s="13"/>
      <c r="AD38" s="13">
        <f>AD37+AD34+AD32+AD29+AD24+AD19</f>
        <v>29324634.969999999</v>
      </c>
      <c r="AE38" s="13">
        <v>0</v>
      </c>
      <c r="AF38" s="13"/>
      <c r="AG38" s="13">
        <f>AG37+AG34+AG32+AG29+AG24+AG19</f>
        <v>123328213.32999998</v>
      </c>
      <c r="AH38" s="13">
        <v>0</v>
      </c>
      <c r="AI38" s="13"/>
      <c r="AJ38" s="13">
        <f>AJ37+AJ34+AJ32+AJ29+AJ24+AJ19</f>
        <v>8315290101.7300005</v>
      </c>
      <c r="AK38" s="13">
        <v>0</v>
      </c>
      <c r="AL38" s="13"/>
      <c r="AM38" s="13">
        <f>AM37+AM34+AM32+AM29+AM24+AM19</f>
        <v>23492817.990000002</v>
      </c>
      <c r="AN38" s="13">
        <v>0</v>
      </c>
      <c r="AO38" s="13"/>
      <c r="AP38" s="13">
        <f>AP37+AP34+AP32+AP29+AP24+AP19</f>
        <v>75232818.460000008</v>
      </c>
      <c r="AQ38" s="13">
        <v>0</v>
      </c>
      <c r="AR38" s="13"/>
      <c r="AS38" s="13">
        <f>AS37+AS34+AS32+AS29+AS24+AS19</f>
        <v>76934942.960000008</v>
      </c>
      <c r="AT38" s="13">
        <v>0</v>
      </c>
      <c r="AU38" s="13"/>
      <c r="AV38" s="13">
        <f>AV37+AV34+AV32+AV29+AV24+AV19</f>
        <v>4058732.3199999994</v>
      </c>
      <c r="AW38" s="13">
        <v>0</v>
      </c>
      <c r="AX38" s="13"/>
      <c r="AY38" s="13">
        <f>AY37+AY34+AY32+AY29+AY24+AY19</f>
        <v>17325579.140000001</v>
      </c>
      <c r="AZ38" s="13">
        <v>0</v>
      </c>
      <c r="BA38" s="13"/>
      <c r="BB38" s="13">
        <f>BB37+BB34+BB32+BB29+BB24+BB19</f>
        <v>1782757.4999999998</v>
      </c>
      <c r="BC38" s="13">
        <v>0</v>
      </c>
      <c r="BD38" s="13"/>
      <c r="BE38" s="13">
        <f>BE37+BE34+BE32+BE29+BE24+BE19</f>
        <v>356363195.65999997</v>
      </c>
      <c r="BF38" s="13">
        <v>0</v>
      </c>
      <c r="BG38" s="13"/>
      <c r="BH38" s="13">
        <f>BH37+BH34+BH32+BH29+BH24+BH19</f>
        <v>506789796.67000008</v>
      </c>
      <c r="BI38" s="13">
        <v>0</v>
      </c>
      <c r="BJ38" s="13"/>
      <c r="BK38" s="13">
        <f>BK37+BK34+BK32+BK29+BK24+BK19</f>
        <v>0</v>
      </c>
      <c r="BL38" s="13">
        <v>0</v>
      </c>
      <c r="BM38" s="13"/>
      <c r="BN38" s="13">
        <f>BN37+BN34+BN32+BN29+BN24+BN19</f>
        <v>1713800000</v>
      </c>
      <c r="BO38" s="13">
        <v>0</v>
      </c>
      <c r="BP38" s="13"/>
      <c r="BQ38" s="13">
        <f>BQ10</f>
        <v>17087616.57</v>
      </c>
      <c r="BR38" s="13">
        <f>C38+F38+I38+L38+O38+R38+U38+X38+AA38+AD38+AG38+AJ38+AM38+AP38+AS38+AV38+AY38+BB38+BE38+BH38+BK38+BN38+BQ38</f>
        <v>14152481867.479998</v>
      </c>
      <c r="BS38" s="13">
        <f>D38+G38+J38+M38+P38+S38+V38+Y38+AB38+AE38+AH38+AK38+AN38+AQ38+AT38+AW38+AZ38+BC38+BF38+BI38+BL38+BO38</f>
        <v>0</v>
      </c>
      <c r="BT38" s="13"/>
    </row>
    <row r="39" spans="1:72" x14ac:dyDescent="0.25">
      <c r="BR39" s="37"/>
    </row>
  </sheetData>
  <mergeCells count="102">
    <mergeCell ref="C7:E7"/>
    <mergeCell ref="U7:W7"/>
    <mergeCell ref="BH6:BJ6"/>
    <mergeCell ref="BK6:BM6"/>
    <mergeCell ref="BN6:BP6"/>
    <mergeCell ref="C6:E6"/>
    <mergeCell ref="U6:W6"/>
    <mergeCell ref="X6:Z6"/>
    <mergeCell ref="AY6:BA6"/>
    <mergeCell ref="BB6:BD6"/>
    <mergeCell ref="BE6:BG6"/>
    <mergeCell ref="AY7:BA7"/>
    <mergeCell ref="BB7:BD7"/>
    <mergeCell ref="BE7:BG7"/>
    <mergeCell ref="AM6:AO6"/>
    <mergeCell ref="AP6:AR6"/>
    <mergeCell ref="AS6:AU6"/>
    <mergeCell ref="AV6:AX6"/>
    <mergeCell ref="AM7:AO7"/>
    <mergeCell ref="AP7:AR7"/>
    <mergeCell ref="AS7:AU7"/>
    <mergeCell ref="AV7:AX7"/>
    <mergeCell ref="AA6:AC6"/>
    <mergeCell ref="AA7:AC7"/>
    <mergeCell ref="X7:Z7"/>
    <mergeCell ref="R7:T7"/>
    <mergeCell ref="I7:K7"/>
    <mergeCell ref="F7:H7"/>
    <mergeCell ref="L7:N7"/>
    <mergeCell ref="O7:Q7"/>
    <mergeCell ref="R6:T6"/>
    <mergeCell ref="I6:K6"/>
    <mergeCell ref="F6:H6"/>
    <mergeCell ref="L6:N6"/>
    <mergeCell ref="O6:Q6"/>
    <mergeCell ref="BR6:BT7"/>
    <mergeCell ref="AA8:AB8"/>
    <mergeCell ref="AC8:AC9"/>
    <mergeCell ref="AD8:AE8"/>
    <mergeCell ref="AF8:AF9"/>
    <mergeCell ref="AG8:AH8"/>
    <mergeCell ref="AI8:AI9"/>
    <mergeCell ref="AJ8:AK8"/>
    <mergeCell ref="AL8:AL9"/>
    <mergeCell ref="AM8:AN8"/>
    <mergeCell ref="BH7:BJ7"/>
    <mergeCell ref="BK7:BM7"/>
    <mergeCell ref="BN7:BP7"/>
    <mergeCell ref="AD6:AF6"/>
    <mergeCell ref="AD7:AF7"/>
    <mergeCell ref="AG6:AI6"/>
    <mergeCell ref="AJ6:AL6"/>
    <mergeCell ref="AG7:AI7"/>
    <mergeCell ref="AJ7:AL7"/>
    <mergeCell ref="BP8:BP9"/>
    <mergeCell ref="C8:D8"/>
    <mergeCell ref="E8:E9"/>
    <mergeCell ref="U8:V8"/>
    <mergeCell ref="W8:W9"/>
    <mergeCell ref="X8:Y8"/>
    <mergeCell ref="BG8:BG9"/>
    <mergeCell ref="BH8:BI8"/>
    <mergeCell ref="BJ8:BJ9"/>
    <mergeCell ref="BK8:BL8"/>
    <mergeCell ref="BM8:BM9"/>
    <mergeCell ref="BN8:BO8"/>
    <mergeCell ref="AX8:AX9"/>
    <mergeCell ref="AY8:AZ8"/>
    <mergeCell ref="BA8:BA9"/>
    <mergeCell ref="BB8:BC8"/>
    <mergeCell ref="BD8:BD9"/>
    <mergeCell ref="BE8:BF8"/>
    <mergeCell ref="AO8:AO9"/>
    <mergeCell ref="AP8:AQ8"/>
    <mergeCell ref="AR8:AR9"/>
    <mergeCell ref="AS8:AT8"/>
    <mergeCell ref="AU8:AU9"/>
    <mergeCell ref="AV8:AW8"/>
    <mergeCell ref="A32:B32"/>
    <mergeCell ref="A34:B34"/>
    <mergeCell ref="A37:B37"/>
    <mergeCell ref="A38:B38"/>
    <mergeCell ref="BQ6:BQ7"/>
    <mergeCell ref="BQ8:BQ9"/>
    <mergeCell ref="BT8:BT9"/>
    <mergeCell ref="A6:B9"/>
    <mergeCell ref="A10:B10"/>
    <mergeCell ref="A19:B19"/>
    <mergeCell ref="A24:B24"/>
    <mergeCell ref="A29:B29"/>
    <mergeCell ref="H8:H9"/>
    <mergeCell ref="L8:M8"/>
    <mergeCell ref="N8:N9"/>
    <mergeCell ref="O8:P8"/>
    <mergeCell ref="Q8:Q9"/>
    <mergeCell ref="BR8:BS8"/>
    <mergeCell ref="Z8:Z9"/>
    <mergeCell ref="R8:S8"/>
    <mergeCell ref="T8:T9"/>
    <mergeCell ref="I8:J8"/>
    <mergeCell ref="K8:K9"/>
    <mergeCell ref="F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2023</vt:lpstr>
      <vt:lpstr>2024</vt:lpstr>
      <vt:lpstr>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Giuseppe Pinto</cp:lastModifiedBy>
  <cp:revision>1</cp:revision>
  <dcterms:modified xsi:type="dcterms:W3CDTF">2022-12-30T09:39:02Z</dcterms:modified>
  <cp:category/>
</cp:coreProperties>
</file>