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 tabRatio="833"/>
  </bookViews>
  <sheets>
    <sheet name="Analisi del rischio" sheetId="22" r:id="rId1"/>
  </sheets>
  <definedNames>
    <definedName name="_xlnm._FilterDatabase" localSheetId="0" hidden="1">'Analisi del rischio'!$A$4:$Z$58</definedName>
    <definedName name="_xlnm.Print_Area" localSheetId="0">'Analisi del rischio'!$A$2:$Z$56</definedName>
    <definedName name="Categoriedp">#REF!</definedName>
    <definedName name="CategoriedpV">#REF!</definedName>
    <definedName name="finalita">#REF!</definedName>
    <definedName name="finalitaV">#REF!</definedName>
    <definedName name="Interessati">#REF!</definedName>
    <definedName name="InteressatiV">#REF!</definedName>
    <definedName name="largascala">#REF!</definedName>
    <definedName name="largascalaV">#REF!</definedName>
    <definedName name="minacce">#REF!</definedName>
    <definedName name="modalita">#REF!</definedName>
    <definedName name="modalitav">#REF!</definedName>
    <definedName name="Trasfestero">#REF!</definedName>
    <definedName name="TrasfesteroV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3" i="22" l="1"/>
  <c r="K33" i="22"/>
  <c r="L33" i="22"/>
  <c r="M33" i="22"/>
  <c r="N33" i="22"/>
  <c r="J34" i="22"/>
  <c r="K34" i="22"/>
  <c r="L34" i="22"/>
  <c r="M34" i="22"/>
  <c r="N34" i="22"/>
  <c r="J35" i="22"/>
  <c r="K35" i="22"/>
  <c r="L35" i="22"/>
  <c r="M35" i="22"/>
  <c r="N35" i="22"/>
  <c r="J36" i="22"/>
  <c r="K36" i="22"/>
  <c r="L36" i="22"/>
  <c r="M36" i="22"/>
  <c r="N36" i="22"/>
  <c r="J37" i="22"/>
  <c r="K37" i="22"/>
  <c r="L37" i="22"/>
  <c r="M37" i="22"/>
  <c r="N37" i="22"/>
  <c r="J38" i="22"/>
  <c r="K38" i="22"/>
  <c r="L38" i="22"/>
  <c r="M38" i="22"/>
  <c r="N38" i="22"/>
  <c r="J39" i="22"/>
  <c r="K39" i="22"/>
  <c r="L39" i="22"/>
  <c r="M39" i="22"/>
  <c r="N39" i="22"/>
  <c r="J40" i="22"/>
  <c r="K40" i="22"/>
  <c r="L40" i="22"/>
  <c r="M40" i="22"/>
  <c r="N40" i="22"/>
  <c r="J41" i="22"/>
  <c r="K41" i="22"/>
  <c r="L41" i="22"/>
  <c r="M41" i="22"/>
  <c r="N41" i="22"/>
  <c r="J42" i="22"/>
  <c r="K42" i="22"/>
  <c r="L42" i="22"/>
  <c r="M42" i="22"/>
  <c r="N42" i="22"/>
  <c r="J43" i="22"/>
  <c r="K43" i="22"/>
  <c r="L43" i="22"/>
  <c r="M43" i="22"/>
  <c r="N43" i="22"/>
  <c r="J44" i="22"/>
  <c r="K44" i="22"/>
  <c r="L44" i="22"/>
  <c r="M44" i="22"/>
  <c r="N44" i="22"/>
  <c r="J45" i="22"/>
  <c r="K45" i="22"/>
  <c r="L45" i="22"/>
  <c r="M45" i="22"/>
  <c r="N45" i="22"/>
  <c r="J46" i="22"/>
  <c r="K46" i="22"/>
  <c r="L46" i="22"/>
  <c r="M46" i="22"/>
  <c r="N46" i="22"/>
  <c r="J47" i="22"/>
  <c r="K47" i="22"/>
  <c r="L47" i="22"/>
  <c r="M47" i="22"/>
  <c r="N47" i="22"/>
  <c r="J48" i="22"/>
  <c r="K48" i="22"/>
  <c r="L48" i="22"/>
  <c r="M48" i="22"/>
  <c r="N48" i="22"/>
  <c r="J49" i="22"/>
  <c r="K49" i="22"/>
  <c r="L49" i="22"/>
  <c r="M49" i="22"/>
  <c r="N49" i="22"/>
  <c r="J50" i="22"/>
  <c r="K50" i="22"/>
  <c r="L50" i="22"/>
  <c r="M50" i="22"/>
  <c r="N50" i="22"/>
  <c r="J51" i="22"/>
  <c r="K51" i="22"/>
  <c r="L51" i="22"/>
  <c r="M51" i="22"/>
  <c r="N51" i="22"/>
  <c r="J52" i="22"/>
  <c r="K52" i="22"/>
  <c r="L52" i="22"/>
  <c r="M52" i="22"/>
  <c r="N52" i="22"/>
  <c r="J53" i="22"/>
  <c r="K53" i="22"/>
  <c r="L53" i="22"/>
  <c r="M53" i="22"/>
  <c r="N53" i="22"/>
  <c r="J54" i="22"/>
  <c r="K54" i="22"/>
  <c r="L54" i="22"/>
  <c r="M54" i="22"/>
  <c r="N54" i="22"/>
  <c r="J55" i="22"/>
  <c r="K55" i="22"/>
  <c r="L55" i="22"/>
  <c r="M55" i="22"/>
  <c r="N55" i="22"/>
  <c r="J56" i="22"/>
  <c r="K56" i="22"/>
  <c r="L56" i="22"/>
  <c r="M56" i="22"/>
  <c r="N56" i="22"/>
  <c r="N32" i="22"/>
  <c r="M32" i="22"/>
  <c r="L32" i="22"/>
  <c r="K32" i="22"/>
  <c r="J32" i="22"/>
  <c r="J7" i="22"/>
  <c r="K7" i="22"/>
  <c r="L7" i="22"/>
  <c r="M7" i="22"/>
  <c r="N7" i="22"/>
  <c r="J8" i="22"/>
  <c r="K8" i="22"/>
  <c r="L8" i="22"/>
  <c r="M8" i="22"/>
  <c r="N8" i="22"/>
  <c r="J9" i="22"/>
  <c r="K9" i="22"/>
  <c r="L9" i="22"/>
  <c r="M9" i="22"/>
  <c r="N9" i="22"/>
  <c r="J10" i="22"/>
  <c r="K10" i="22"/>
  <c r="L10" i="22"/>
  <c r="M10" i="22"/>
  <c r="N10" i="22"/>
  <c r="J11" i="22"/>
  <c r="K11" i="22"/>
  <c r="L11" i="22"/>
  <c r="M11" i="22"/>
  <c r="N11" i="22"/>
  <c r="J12" i="22"/>
  <c r="K12" i="22"/>
  <c r="L12" i="22"/>
  <c r="M12" i="22"/>
  <c r="N12" i="22"/>
  <c r="J13" i="22"/>
  <c r="K13" i="22"/>
  <c r="L13" i="22"/>
  <c r="M13" i="22"/>
  <c r="N13" i="22"/>
  <c r="J14" i="22"/>
  <c r="K14" i="22"/>
  <c r="L14" i="22"/>
  <c r="M14" i="22"/>
  <c r="N14" i="22"/>
  <c r="J15" i="22"/>
  <c r="K15" i="22"/>
  <c r="L15" i="22"/>
  <c r="M15" i="22"/>
  <c r="N15" i="22"/>
  <c r="J16" i="22"/>
  <c r="K16" i="22"/>
  <c r="L16" i="22"/>
  <c r="M16" i="22"/>
  <c r="N16" i="22"/>
  <c r="J17" i="22"/>
  <c r="K17" i="22"/>
  <c r="L17" i="22"/>
  <c r="M17" i="22"/>
  <c r="N17" i="22"/>
  <c r="J18" i="22"/>
  <c r="K18" i="22"/>
  <c r="L18" i="22"/>
  <c r="M18" i="22"/>
  <c r="N18" i="22"/>
  <c r="J19" i="22"/>
  <c r="K19" i="22"/>
  <c r="L19" i="22"/>
  <c r="M19" i="22"/>
  <c r="N19" i="22"/>
  <c r="J20" i="22"/>
  <c r="K20" i="22"/>
  <c r="L20" i="22"/>
  <c r="M20" i="22"/>
  <c r="N20" i="22"/>
  <c r="J21" i="22"/>
  <c r="K21" i="22"/>
  <c r="L21" i="22"/>
  <c r="M21" i="22"/>
  <c r="N21" i="22"/>
  <c r="J22" i="22"/>
  <c r="K22" i="22"/>
  <c r="L22" i="22"/>
  <c r="M22" i="22"/>
  <c r="N22" i="22"/>
  <c r="J23" i="22"/>
  <c r="K23" i="22"/>
  <c r="L23" i="22"/>
  <c r="M23" i="22"/>
  <c r="N23" i="22"/>
  <c r="J24" i="22"/>
  <c r="K24" i="22"/>
  <c r="L24" i="22"/>
  <c r="M24" i="22"/>
  <c r="N24" i="22"/>
  <c r="J25" i="22"/>
  <c r="K25" i="22"/>
  <c r="L25" i="22"/>
  <c r="M25" i="22"/>
  <c r="N25" i="22"/>
  <c r="J26" i="22"/>
  <c r="K26" i="22"/>
  <c r="L26" i="22"/>
  <c r="M26" i="22"/>
  <c r="N26" i="22"/>
  <c r="J27" i="22"/>
  <c r="K27" i="22"/>
  <c r="L27" i="22"/>
  <c r="M27" i="22"/>
  <c r="N27" i="22"/>
  <c r="J28" i="22"/>
  <c r="K28" i="22"/>
  <c r="L28" i="22"/>
  <c r="M28" i="22"/>
  <c r="N28" i="22"/>
  <c r="J29" i="22"/>
  <c r="K29" i="22"/>
  <c r="L29" i="22"/>
  <c r="M29" i="22"/>
  <c r="N29" i="22"/>
  <c r="J30" i="22"/>
  <c r="K30" i="22"/>
  <c r="L30" i="22"/>
  <c r="M30" i="22"/>
  <c r="N30" i="22"/>
  <c r="N6" i="22"/>
  <c r="M6" i="22"/>
  <c r="L6" i="22"/>
  <c r="K6" i="22"/>
  <c r="J6" i="22"/>
  <c r="Y56" i="22"/>
  <c r="Y55" i="22"/>
  <c r="Y54" i="22"/>
  <c r="Y53" i="22"/>
  <c r="Y52" i="22"/>
  <c r="Y51" i="22"/>
  <c r="Y50" i="22"/>
  <c r="Y49" i="22"/>
  <c r="Y48" i="22"/>
  <c r="Y47" i="22"/>
  <c r="Y46" i="22"/>
  <c r="Y45" i="22"/>
  <c r="Y44" i="22"/>
  <c r="Y43" i="22"/>
  <c r="Y42" i="22"/>
  <c r="Y41" i="22"/>
  <c r="Y40" i="22"/>
  <c r="Y39" i="22"/>
  <c r="Y38" i="22"/>
  <c r="Y37" i="22"/>
  <c r="Y36" i="22"/>
  <c r="Y35" i="22"/>
  <c r="Y34" i="22"/>
  <c r="Y33" i="22"/>
  <c r="Y32" i="22"/>
  <c r="Y7" i="22"/>
  <c r="Y8" i="22"/>
  <c r="Y9" i="22"/>
  <c r="Y10" i="22"/>
  <c r="Y11" i="22"/>
  <c r="Y12" i="22"/>
  <c r="Y13" i="22"/>
  <c r="Y14" i="22"/>
  <c r="Y15" i="22"/>
  <c r="Y16" i="22"/>
  <c r="Y17" i="22"/>
  <c r="Y18" i="22"/>
  <c r="Y19" i="22"/>
  <c r="Y20" i="22"/>
  <c r="Y21" i="22"/>
  <c r="Y22" i="22"/>
  <c r="Y23" i="22"/>
  <c r="Y24" i="22"/>
  <c r="Y25" i="22"/>
  <c r="Y26" i="22"/>
  <c r="Y27" i="22"/>
  <c r="Y28" i="22"/>
  <c r="Y29" i="22"/>
  <c r="Y30" i="22"/>
  <c r="Y6" i="22"/>
  <c r="X58" i="22"/>
  <c r="Y57" i="22" l="1"/>
  <c r="U7" i="22"/>
  <c r="U8" i="22"/>
  <c r="U9" i="22"/>
  <c r="U10" i="22"/>
  <c r="U11" i="22"/>
  <c r="U12" i="22"/>
  <c r="U13" i="22"/>
  <c r="U14" i="22"/>
  <c r="U15" i="22"/>
  <c r="U16" i="22"/>
  <c r="U17" i="22"/>
  <c r="U18" i="22"/>
  <c r="U19" i="22"/>
  <c r="U20" i="22"/>
  <c r="U21" i="22"/>
  <c r="U22" i="22"/>
  <c r="U23" i="22"/>
  <c r="U24" i="22"/>
  <c r="U25" i="22"/>
  <c r="U26" i="22"/>
  <c r="U27" i="22"/>
  <c r="U28" i="22"/>
  <c r="U29" i="22"/>
  <c r="U30" i="22"/>
  <c r="U32" i="22"/>
  <c r="U33" i="22"/>
  <c r="U34" i="22"/>
  <c r="U35" i="22"/>
  <c r="U36" i="22"/>
  <c r="U37" i="22"/>
  <c r="U38" i="22"/>
  <c r="U39" i="22"/>
  <c r="U40" i="22"/>
  <c r="U41" i="22"/>
  <c r="U42" i="22"/>
  <c r="U43" i="22"/>
  <c r="U44" i="22"/>
  <c r="U45" i="22"/>
  <c r="U46" i="22"/>
  <c r="U47" i="22"/>
  <c r="U48" i="22"/>
  <c r="U49" i="22"/>
  <c r="U50" i="22"/>
  <c r="U51" i="22"/>
  <c r="U52" i="22"/>
  <c r="U53" i="22"/>
  <c r="U54" i="22"/>
  <c r="U55" i="22"/>
  <c r="U56" i="22"/>
  <c r="U6" i="22"/>
  <c r="O7" i="22"/>
  <c r="P7" i="22"/>
  <c r="R7" i="22"/>
  <c r="Q8" i="22"/>
  <c r="R8" i="22"/>
  <c r="Q9" i="22"/>
  <c r="R9" i="22"/>
  <c r="R10" i="22"/>
  <c r="P11" i="22"/>
  <c r="Q11" i="22"/>
  <c r="R11" i="22"/>
  <c r="O13" i="22"/>
  <c r="P13" i="22"/>
  <c r="Q13" i="22"/>
  <c r="R13" i="22"/>
  <c r="R14" i="22"/>
  <c r="R15" i="22"/>
  <c r="R16" i="22"/>
  <c r="Q17" i="22"/>
  <c r="R17" i="22"/>
  <c r="Q18" i="22"/>
  <c r="R18" i="22"/>
  <c r="P19" i="22"/>
  <c r="R19" i="22"/>
  <c r="P20" i="22"/>
  <c r="Q20" i="22"/>
  <c r="R20" i="22"/>
  <c r="P21" i="22"/>
  <c r="Q21" i="22"/>
  <c r="R21" i="22"/>
  <c r="P22" i="22"/>
  <c r="Q22" i="22"/>
  <c r="R22" i="22"/>
  <c r="O23" i="22"/>
  <c r="P23" i="22"/>
  <c r="Q23" i="22"/>
  <c r="O24" i="22"/>
  <c r="P24" i="22"/>
  <c r="Q24" i="22"/>
  <c r="P25" i="22"/>
  <c r="Q25" i="22"/>
  <c r="R25" i="22"/>
  <c r="R27" i="22"/>
  <c r="O28" i="22"/>
  <c r="P28" i="22"/>
  <c r="O29" i="22"/>
  <c r="P29" i="22"/>
  <c r="O30" i="22"/>
  <c r="P30" i="22"/>
  <c r="Q30" i="22"/>
  <c r="R30" i="22"/>
  <c r="Q32" i="22"/>
  <c r="R32" i="22"/>
  <c r="Q33" i="22"/>
  <c r="R33" i="22"/>
  <c r="R34" i="22"/>
  <c r="R35" i="22"/>
  <c r="P36" i="22"/>
  <c r="Q36" i="22"/>
  <c r="R36" i="22"/>
  <c r="P37" i="22"/>
  <c r="Q37" i="22"/>
  <c r="R37" i="22"/>
  <c r="R38" i="22"/>
  <c r="O40" i="22"/>
  <c r="O42" i="22"/>
  <c r="P42" i="22"/>
  <c r="O43" i="22"/>
  <c r="P43" i="22"/>
  <c r="P44" i="22"/>
  <c r="Q44" i="22"/>
  <c r="O45" i="22"/>
  <c r="P45" i="22"/>
  <c r="O46" i="22"/>
  <c r="P46" i="22"/>
  <c r="Q47" i="22"/>
  <c r="R47" i="22"/>
  <c r="Q48" i="22"/>
  <c r="R48" i="22"/>
  <c r="O49" i="22"/>
  <c r="P49" i="22"/>
  <c r="Q49" i="22"/>
  <c r="O50" i="22"/>
  <c r="P50" i="22"/>
  <c r="P51" i="22"/>
  <c r="Q51" i="22"/>
  <c r="R51" i="22"/>
  <c r="O52" i="22"/>
  <c r="R52" i="22"/>
  <c r="P53" i="22"/>
  <c r="Q53" i="22"/>
  <c r="R53" i="22"/>
  <c r="O54" i="22"/>
  <c r="R54" i="22"/>
  <c r="O55" i="22"/>
  <c r="P55" i="22"/>
  <c r="Q55" i="22"/>
  <c r="O56" i="22"/>
  <c r="P56" i="22"/>
  <c r="Q56" i="22"/>
  <c r="P6" i="22"/>
  <c r="Q6" i="22"/>
  <c r="O6" i="22"/>
  <c r="F57" i="22"/>
  <c r="G57" i="22"/>
  <c r="H57" i="22"/>
  <c r="I57" i="22"/>
  <c r="E57" i="22"/>
  <c r="M57" i="22" l="1"/>
  <c r="M58" i="22" s="1"/>
  <c r="R55" i="22" s="1"/>
  <c r="L57" i="22"/>
  <c r="L58" i="22" s="1"/>
  <c r="Q46" i="22" s="1"/>
  <c r="N57" i="22"/>
  <c r="N58" i="22" s="1"/>
  <c r="S44" i="22" s="1"/>
  <c r="J57" i="22"/>
  <c r="J58" i="22" s="1"/>
  <c r="O44" i="22" s="1"/>
  <c r="Q7" i="22"/>
  <c r="K57" i="22"/>
  <c r="K58" i="22" s="1"/>
  <c r="P35" i="22" s="1"/>
  <c r="R6" i="22"/>
  <c r="R49" i="22" l="1"/>
  <c r="S15" i="22"/>
  <c r="R50" i="22"/>
  <c r="R43" i="22"/>
  <c r="S39" i="22"/>
  <c r="R56" i="22"/>
  <c r="R45" i="22"/>
  <c r="S41" i="22"/>
  <c r="Q38" i="22"/>
  <c r="S49" i="22"/>
  <c r="R39" i="22"/>
  <c r="S56" i="22"/>
  <c r="R42" i="22"/>
  <c r="R41" i="22"/>
  <c r="S52" i="22"/>
  <c r="R29" i="22"/>
  <c r="R44" i="22"/>
  <c r="T44" i="22" s="1"/>
  <c r="W44" i="22" s="1"/>
  <c r="X44" i="22" s="1"/>
  <c r="P15" i="22"/>
  <c r="R24" i="22"/>
  <c r="S48" i="22"/>
  <c r="P48" i="22"/>
  <c r="R46" i="22"/>
  <c r="R40" i="22"/>
  <c r="P40" i="22"/>
  <c r="S37" i="22"/>
  <c r="P32" i="22"/>
  <c r="R26" i="22"/>
  <c r="R23" i="22"/>
  <c r="R28" i="22"/>
  <c r="P17" i="22"/>
  <c r="R12" i="22"/>
  <c r="Q35" i="22"/>
  <c r="S28" i="22"/>
  <c r="O12" i="22"/>
  <c r="S36" i="22"/>
  <c r="O39" i="22"/>
  <c r="S23" i="22"/>
  <c r="S47" i="22"/>
  <c r="O47" i="22"/>
  <c r="S32" i="22"/>
  <c r="P54" i="22"/>
  <c r="S11" i="22"/>
  <c r="S20" i="22"/>
  <c r="S27" i="22"/>
  <c r="O53" i="22"/>
  <c r="O8" i="22"/>
  <c r="O38" i="22"/>
  <c r="O34" i="22"/>
  <c r="O25" i="22"/>
  <c r="O21" i="22"/>
  <c r="O17" i="22"/>
  <c r="O35" i="22"/>
  <c r="O26" i="22"/>
  <c r="O10" i="22"/>
  <c r="O15" i="22"/>
  <c r="O41" i="22"/>
  <c r="O33" i="22"/>
  <c r="O9" i="22"/>
  <c r="O16" i="22"/>
  <c r="O51" i="22"/>
  <c r="O18" i="22"/>
  <c r="O11" i="22"/>
  <c r="O19" i="22"/>
  <c r="O37" i="22"/>
  <c r="S19" i="22"/>
  <c r="O14" i="22"/>
  <c r="P52" i="22"/>
  <c r="O27" i="22"/>
  <c r="S45" i="22"/>
  <c r="Q29" i="22"/>
  <c r="O32" i="22"/>
  <c r="O20" i="22"/>
  <c r="O22" i="22"/>
  <c r="O36" i="22"/>
  <c r="P16" i="22"/>
  <c r="P9" i="22"/>
  <c r="P18" i="22"/>
  <c r="P27" i="22"/>
  <c r="P38" i="22"/>
  <c r="P47" i="22"/>
  <c r="P14" i="22"/>
  <c r="P26" i="22"/>
  <c r="P10" i="22"/>
  <c r="P33" i="22"/>
  <c r="P41" i="22"/>
  <c r="P8" i="22"/>
  <c r="P39" i="22"/>
  <c r="P12" i="22"/>
  <c r="S6" i="22"/>
  <c r="T6" i="22" s="1"/>
  <c r="S46" i="22"/>
  <c r="S35" i="22"/>
  <c r="S13" i="22"/>
  <c r="T13" i="22" s="1"/>
  <c r="W13" i="22" s="1"/>
  <c r="X13" i="22" s="1"/>
  <c r="S51" i="22"/>
  <c r="S29" i="22"/>
  <c r="S18" i="22"/>
  <c r="S30" i="22"/>
  <c r="T30" i="22" s="1"/>
  <c r="W30" i="22" s="1"/>
  <c r="X30" i="22" s="1"/>
  <c r="S14" i="22"/>
  <c r="S7" i="22"/>
  <c r="T7" i="22" s="1"/>
  <c r="W7" i="22" s="1"/>
  <c r="X7" i="22" s="1"/>
  <c r="S16" i="22"/>
  <c r="S12" i="22"/>
  <c r="S26" i="22"/>
  <c r="S22" i="22"/>
  <c r="S53" i="22"/>
  <c r="S38" i="22"/>
  <c r="S33" i="22"/>
  <c r="S24" i="22"/>
  <c r="S8" i="22"/>
  <c r="S55" i="22"/>
  <c r="T55" i="22" s="1"/>
  <c r="W55" i="22" s="1"/>
  <c r="X55" i="22" s="1"/>
  <c r="S43" i="22"/>
  <c r="S21" i="22"/>
  <c r="S10" i="22"/>
  <c r="S9" i="22"/>
  <c r="S54" i="22"/>
  <c r="S50" i="22"/>
  <c r="S42" i="22"/>
  <c r="S34" i="22"/>
  <c r="S25" i="22"/>
  <c r="S17" i="22"/>
  <c r="Q42" i="22"/>
  <c r="Q27" i="22"/>
  <c r="Q19" i="22"/>
  <c r="Q52" i="22"/>
  <c r="Q40" i="22"/>
  <c r="Q14" i="22"/>
  <c r="Q12" i="22"/>
  <c r="Q15" i="22"/>
  <c r="Q54" i="22"/>
  <c r="Q39" i="22"/>
  <c r="Q45" i="22"/>
  <c r="Q28" i="22"/>
  <c r="Q34" i="22"/>
  <c r="Q50" i="22"/>
  <c r="Q41" i="22"/>
  <c r="Q16" i="22"/>
  <c r="Q26" i="22"/>
  <c r="P34" i="22"/>
  <c r="Q10" i="22"/>
  <c r="S40" i="22"/>
  <c r="Q43" i="22"/>
  <c r="O48" i="22"/>
  <c r="W6" i="22" l="1"/>
  <c r="Z30" i="22"/>
  <c r="Z13" i="22"/>
  <c r="Z7" i="22"/>
  <c r="Z55" i="22"/>
  <c r="Z44" i="22"/>
  <c r="T49" i="22"/>
  <c r="W49" i="22" s="1"/>
  <c r="X49" i="22" s="1"/>
  <c r="T24" i="22"/>
  <c r="W24" i="22" s="1"/>
  <c r="X24" i="22" s="1"/>
  <c r="T32" i="22"/>
  <c r="W32" i="22" s="1"/>
  <c r="X32" i="22" s="1"/>
  <c r="T56" i="22"/>
  <c r="W56" i="22" s="1"/>
  <c r="X56" i="22" s="1"/>
  <c r="T48" i="22"/>
  <c r="W48" i="22" s="1"/>
  <c r="X48" i="22" s="1"/>
  <c r="T46" i="22"/>
  <c r="W46" i="22" s="1"/>
  <c r="X46" i="22" s="1"/>
  <c r="T37" i="22"/>
  <c r="W37" i="22" s="1"/>
  <c r="X37" i="22" s="1"/>
  <c r="T23" i="22"/>
  <c r="W23" i="22" s="1"/>
  <c r="X23" i="22" s="1"/>
  <c r="T36" i="22"/>
  <c r="W36" i="22" s="1"/>
  <c r="X36" i="22" s="1"/>
  <c r="T28" i="22"/>
  <c r="W28" i="22" s="1"/>
  <c r="X28" i="22" s="1"/>
  <c r="T35" i="22"/>
  <c r="W35" i="22" s="1"/>
  <c r="X35" i="22" s="1"/>
  <c r="T12" i="22"/>
  <c r="W12" i="22" s="1"/>
  <c r="X12" i="22" s="1"/>
  <c r="T40" i="22"/>
  <c r="W40" i="22" s="1"/>
  <c r="X40" i="22" s="1"/>
  <c r="T20" i="22"/>
  <c r="W20" i="22" s="1"/>
  <c r="X20" i="22" s="1"/>
  <c r="T42" i="22"/>
  <c r="W42" i="22" s="1"/>
  <c r="X42" i="22" s="1"/>
  <c r="T11" i="22"/>
  <c r="W11" i="22" s="1"/>
  <c r="X11" i="22" s="1"/>
  <c r="T47" i="22"/>
  <c r="W47" i="22" s="1"/>
  <c r="X47" i="22" s="1"/>
  <c r="T45" i="22"/>
  <c r="W45" i="22" s="1"/>
  <c r="X45" i="22" s="1"/>
  <c r="T22" i="22"/>
  <c r="W22" i="22" s="1"/>
  <c r="X22" i="22" s="1"/>
  <c r="T25" i="22"/>
  <c r="W25" i="22" s="1"/>
  <c r="X25" i="22" s="1"/>
  <c r="T41" i="22"/>
  <c r="W41" i="22" s="1"/>
  <c r="X41" i="22" s="1"/>
  <c r="T39" i="22"/>
  <c r="W39" i="22" s="1"/>
  <c r="X39" i="22" s="1"/>
  <c r="T15" i="22"/>
  <c r="W15" i="22" s="1"/>
  <c r="X15" i="22" s="1"/>
  <c r="T50" i="22"/>
  <c r="W50" i="22" s="1"/>
  <c r="X50" i="22" s="1"/>
  <c r="T51" i="22"/>
  <c r="W51" i="22" s="1"/>
  <c r="X51" i="22" s="1"/>
  <c r="T43" i="22"/>
  <c r="W43" i="22" s="1"/>
  <c r="X43" i="22" s="1"/>
  <c r="T34" i="22"/>
  <c r="W34" i="22" s="1"/>
  <c r="X34" i="22" s="1"/>
  <c r="T29" i="22"/>
  <c r="W29" i="22" s="1"/>
  <c r="X29" i="22" s="1"/>
  <c r="T10" i="22"/>
  <c r="W10" i="22" s="1"/>
  <c r="X10" i="22" s="1"/>
  <c r="T8" i="22"/>
  <c r="W8" i="22" s="1"/>
  <c r="X8" i="22" s="1"/>
  <c r="T18" i="22"/>
  <c r="W18" i="22" s="1"/>
  <c r="X18" i="22" s="1"/>
  <c r="T26" i="22"/>
  <c r="W26" i="22" s="1"/>
  <c r="X26" i="22" s="1"/>
  <c r="T53" i="22"/>
  <c r="W53" i="22" s="1"/>
  <c r="X53" i="22" s="1"/>
  <c r="T54" i="22"/>
  <c r="W54" i="22" s="1"/>
  <c r="X54" i="22" s="1"/>
  <c r="T19" i="22"/>
  <c r="W19" i="22" s="1"/>
  <c r="X19" i="22" s="1"/>
  <c r="T27" i="22"/>
  <c r="W27" i="22" s="1"/>
  <c r="X27" i="22" s="1"/>
  <c r="T52" i="22"/>
  <c r="W52" i="22" s="1"/>
  <c r="X52" i="22" s="1"/>
  <c r="T16" i="22"/>
  <c r="W16" i="22" s="1"/>
  <c r="X16" i="22" s="1"/>
  <c r="T17" i="22"/>
  <c r="W17" i="22" s="1"/>
  <c r="X17" i="22" s="1"/>
  <c r="T33" i="22"/>
  <c r="W33" i="22" s="1"/>
  <c r="X33" i="22" s="1"/>
  <c r="T38" i="22"/>
  <c r="W38" i="22" s="1"/>
  <c r="X38" i="22" s="1"/>
  <c r="T14" i="22"/>
  <c r="W14" i="22" s="1"/>
  <c r="X14" i="22" s="1"/>
  <c r="T9" i="22"/>
  <c r="W9" i="22" s="1"/>
  <c r="X9" i="22" s="1"/>
  <c r="T21" i="22"/>
  <c r="W21" i="22" s="1"/>
  <c r="X21" i="22" s="1"/>
  <c r="X6" i="22" l="1"/>
  <c r="Z6" i="22" s="1"/>
  <c r="Z21" i="22"/>
  <c r="Z27" i="22"/>
  <c r="Z29" i="22"/>
  <c r="Z25" i="22"/>
  <c r="Z12" i="22"/>
  <c r="Z56" i="22"/>
  <c r="Z41" i="22"/>
  <c r="Z19" i="22"/>
  <c r="Z43" i="22"/>
  <c r="Z38" i="22"/>
  <c r="Z51" i="22"/>
  <c r="Z36" i="22"/>
  <c r="Z49" i="22"/>
  <c r="Z52" i="22"/>
  <c r="Z40" i="22"/>
  <c r="Z22" i="22"/>
  <c r="Z14" i="22"/>
  <c r="Z45" i="22"/>
  <c r="Z53" i="22"/>
  <c r="Z47" i="22"/>
  <c r="Z33" i="22"/>
  <c r="Z26" i="22"/>
  <c r="Z50" i="22"/>
  <c r="Z11" i="22"/>
  <c r="Z23" i="22"/>
  <c r="Z9" i="22"/>
  <c r="Z35" i="22"/>
  <c r="Z54" i="22"/>
  <c r="Z24" i="22"/>
  <c r="Z18" i="22"/>
  <c r="Z42" i="22"/>
  <c r="Z37" i="22"/>
  <c r="Z10" i="22"/>
  <c r="Z48" i="22"/>
  <c r="Z34" i="22"/>
  <c r="Z32" i="22"/>
  <c r="Z28" i="22"/>
  <c r="Z17" i="22"/>
  <c r="Z15" i="22"/>
  <c r="Z16" i="22"/>
  <c r="Z8" i="22"/>
  <c r="Z39" i="22"/>
  <c r="Z20" i="22"/>
  <c r="Z46" i="22"/>
  <c r="X57" i="22" l="1"/>
  <c r="E2" i="22" s="1"/>
</calcChain>
</file>

<file path=xl/sharedStrings.xml><?xml version="1.0" encoding="utf-8"?>
<sst xmlns="http://schemas.openxmlformats.org/spreadsheetml/2006/main" count="131" uniqueCount="131">
  <si>
    <t>Note</t>
  </si>
  <si>
    <t>Resilienza</t>
  </si>
  <si>
    <t>Disponibilità</t>
  </si>
  <si>
    <t>Integrità</t>
  </si>
  <si>
    <t>Riservatezza</t>
  </si>
  <si>
    <t>Accountability</t>
  </si>
  <si>
    <t>RIS</t>
  </si>
  <si>
    <t>INT</t>
  </si>
  <si>
    <t>DIS</t>
  </si>
  <si>
    <t>RES</t>
  </si>
  <si>
    <t>ACC</t>
  </si>
  <si>
    <t>p(RIS)</t>
  </si>
  <si>
    <t>p(INT)</t>
  </si>
  <si>
    <t>p(DIS)</t>
  </si>
  <si>
    <t>p(RES)</t>
  </si>
  <si>
    <t>p(ACC)</t>
  </si>
  <si>
    <t>Risk rating (B/M/a/A)</t>
  </si>
  <si>
    <t>LIVELLO DI RISCHIO COMPLESSIVO:</t>
  </si>
  <si>
    <t>Formalizzazione della nomina dei soggetti Autorizzati</t>
  </si>
  <si>
    <t>Esecuzione della periodica verifica dell’ambito di autorizzazione degli utenti autorizzati</t>
  </si>
  <si>
    <t>Formalizzazione della nomina dei Responsabili</t>
  </si>
  <si>
    <t>Comunicazione al Titolare degli eventuali sub-Responsabili da parte del Responsabile</t>
  </si>
  <si>
    <t>Trattamento riportato nel RAT con almeno i seguenti “tab” compilati: Dati Generali, Responsabili Esterni, Persone Autorizzate, Categorie Dati Trattati e Base Giuridica, Categorie Trattamenti, Soggetti Interessati, Categorie Destinatari, Trasferimenti, Misure di Sicurezza, Asset, Archivi, Informativa</t>
  </si>
  <si>
    <t>Formazione al personale autorizzato sui temi della protezione dei dati personali</t>
  </si>
  <si>
    <t>Formazione al personale autorizzato verticalizzata sullo specifico trattamento</t>
  </si>
  <si>
    <t>Formalizzazione delle istruzioni sulle corrette modalità di trattamento al personale autorizzato</t>
  </si>
  <si>
    <t>Accesso alle aree di trattamento con supporti cartacei in modalità controllata, con porte e armadi chiusi a chiave</t>
  </si>
  <si>
    <t>Applicazione della regola “scrivania pulita” per il personale autorizzato (nel caso di trattamenti in forma cartacea)</t>
  </si>
  <si>
    <t>Applicazione della regola “prima trita, poi butta” per il personale autorizzato (nel caso di trattamenti in forma cartacea)</t>
  </si>
  <si>
    <t>Sensibilizzazione del personale al riconoscimento e segnalazione degli incidenti di sicurezza, violazione dei dati o Data Breach</t>
  </si>
  <si>
    <t>Formalizzazione della procedura di gestione della violazione dei dati o Data Breach</t>
  </si>
  <si>
    <t>Pubblicazione del modulo per l’esercizio dei diritti nella sezione privacy del sito web istituzionale</t>
  </si>
  <si>
    <t>Implementazione della stratificazione delle autorizzazioni in piattaforma applicativa in funzione dei compiti assegnati</t>
  </si>
  <si>
    <t>Implementazione di meccanismi di autenticazione forte a doppio fattore di autenticazione (token o app) per le connessioni VPN del personale o dei tecnici</t>
  </si>
  <si>
    <t>Adozione di credenziali dedicate con un elevato grado di complessità (password forti)</t>
  </si>
  <si>
    <t>Disabilitazione automatica degli account inutilizzati da più di 3 mesi</t>
  </si>
  <si>
    <t>Adozione e implementazione delle misure minime AgID (Circolare 2/2017)</t>
  </si>
  <si>
    <t>Piattaforma software SaaS qualificata secondo le prescrizione dell’Agenzia per la cybersicurezza nazionale</t>
  </si>
  <si>
    <t>Fornitori dei servizi certificati ISO/IEC 27001</t>
  </si>
  <si>
    <t>Esecuzione delle copie di sicurezza e di una “copia sterile” (off-line) almeno giornalmente</t>
  </si>
  <si>
    <t>Esecuzione dei test periodici di ripristino delle copie di sicurezza</t>
  </si>
  <si>
    <t>Implementazione degli Audit log (verifica automatica di eventuali comportamenti anomali degli utenti autorizzati) e attivazione di allarmi nel caso di attacchi o attività insolite</t>
  </si>
  <si>
    <t>Aggiornamento periodico della piattaforma applicativa dedicata</t>
  </si>
  <si>
    <t>Geo-limitazione della visibilità in rete della piattaforma applicativa alla sola Regione Puglia o Italia (piattaforma non raggiungibile da altri paesi UE o extra UE)</t>
  </si>
  <si>
    <t>Limitazione oraria (festivi esclusi) della visibilità in rete della piattaforma applicativa</t>
  </si>
  <si>
    <t>Attivazione di allarmi nel caso di attacchi o attività insolite</t>
  </si>
  <si>
    <t>Attivazione di un sistema di monitoraggio della funzionalità base (risposta a chiamata) e delle performance</t>
  </si>
  <si>
    <t>Registrazione delle attività degli utenti a livello di piattaforma</t>
  </si>
  <si>
    <t>Valutazione periodica delle eventuali vulnerabilità della piattaforma applicativa e della sottostante catena tecnologica</t>
  </si>
  <si>
    <t>Separazione degli ambienti di test e produzione (non sono caricati dati reali negli ambienti di test)</t>
  </si>
  <si>
    <t>Attivazione di sistemi antivirus / anti-malware sui sistemi client e server</t>
  </si>
  <si>
    <t>Training periodico del Piano di risposta agli incidenti e data breach</t>
  </si>
  <si>
    <t>Training periodico del Piano di continuità operativa</t>
  </si>
  <si>
    <t>MO01</t>
  </si>
  <si>
    <t>MO02</t>
  </si>
  <si>
    <t>MO03</t>
  </si>
  <si>
    <t>MO04</t>
  </si>
  <si>
    <t>MO05</t>
  </si>
  <si>
    <t>MO06</t>
  </si>
  <si>
    <t>MO07</t>
  </si>
  <si>
    <t>MO08</t>
  </si>
  <si>
    <t>MO09</t>
  </si>
  <si>
    <t>MO10</t>
  </si>
  <si>
    <t>MO11</t>
  </si>
  <si>
    <t>MO12</t>
  </si>
  <si>
    <t>MO13</t>
  </si>
  <si>
    <t>MO14</t>
  </si>
  <si>
    <t>MO15</t>
  </si>
  <si>
    <t>MO16</t>
  </si>
  <si>
    <t>MO17</t>
  </si>
  <si>
    <t>MO18</t>
  </si>
  <si>
    <t>MO19</t>
  </si>
  <si>
    <t>MO20</t>
  </si>
  <si>
    <t>MO21</t>
  </si>
  <si>
    <t>MO22</t>
  </si>
  <si>
    <t>MO23</t>
  </si>
  <si>
    <t>MO24</t>
  </si>
  <si>
    <t>MO25</t>
  </si>
  <si>
    <t>MT01</t>
  </si>
  <si>
    <t>MT02</t>
  </si>
  <si>
    <t>MT03</t>
  </si>
  <si>
    <t>MT04</t>
  </si>
  <si>
    <t>MT05</t>
  </si>
  <si>
    <t>MT06</t>
  </si>
  <si>
    <t>MT07</t>
  </si>
  <si>
    <t>MT08</t>
  </si>
  <si>
    <t>MT09</t>
  </si>
  <si>
    <t>MT10</t>
  </si>
  <si>
    <t>MT11</t>
  </si>
  <si>
    <t>MT12</t>
  </si>
  <si>
    <t>MT13</t>
  </si>
  <si>
    <t>MT14</t>
  </si>
  <si>
    <t>MT15</t>
  </si>
  <si>
    <t>MT16</t>
  </si>
  <si>
    <t>MT17</t>
  </si>
  <si>
    <t>MT18</t>
  </si>
  <si>
    <t>MT19</t>
  </si>
  <si>
    <t>MT20</t>
  </si>
  <si>
    <t>MT21</t>
  </si>
  <si>
    <t>MT22</t>
  </si>
  <si>
    <t>MT23</t>
  </si>
  <si>
    <t>MT24</t>
  </si>
  <si>
    <t>MT25</t>
  </si>
  <si>
    <t>Descrizione misura</t>
  </si>
  <si>
    <t>Misure di sicurezza tecniche</t>
  </si>
  <si>
    <t>Misure di sicurezza organizzative</t>
  </si>
  <si>
    <t>Prob. tot
 (1-5)</t>
  </si>
  <si>
    <t>Rischio=
f(Pt,I,Ril)</t>
  </si>
  <si>
    <t>Trattamento del rischio
(Accettabile/
Da ridurre)</t>
  </si>
  <si>
    <t>Sensibilizzazione del personale ai temi della Sicurezza informatica</t>
  </si>
  <si>
    <t>Misura tecnica organizzativa attiva
(Si/No)</t>
  </si>
  <si>
    <t>ID</t>
  </si>
  <si>
    <t>Pubblicazione dell’informativa specifica nella sezione privacy del sito web istituzionale o nella piattaforma utilizzata per il trattamento</t>
  </si>
  <si>
    <t>Impatto sulle attività amm.
 (1-5)</t>
  </si>
  <si>
    <t>Pubblicazione informativa privacy “breve” nelle form on-line con rinvio alla informatica completa</t>
  </si>
  <si>
    <t>Verifica periodica delle modalità di trattamento da parte dei Responsabili tramite attività di Audit di seconda parte</t>
  </si>
  <si>
    <t>Attuazione della Regolamentazione generale sull’utilizzo dei sistemi e dispositivi informatici</t>
  </si>
  <si>
    <t>Applicazione della regola “non esporto dati dalla piattaforma applicativa” a meno di specifica autorizzazione, adottando particolari accortezze specie nel caso di dati particolari o elevata numerosità degli interessati o delle registrazioni</t>
  </si>
  <si>
    <t xml:space="preserve">Applicazione al personale autorizzato del divieto di riuso della carta già stampata </t>
  </si>
  <si>
    <t>Definizione di una procedura alternativa di trattamento in caso di malfunzionamento della piattaforma informatica dedicata al trattamento specifico</t>
  </si>
  <si>
    <t>Implementazione del Piano di risposta agli incidenti di sicurezza e data breach</t>
  </si>
  <si>
    <t>Definizione dei tempi massimi di conservazione dei dati dello specifico trattamento (massimario di conservazione)</t>
  </si>
  <si>
    <t>Formalizzazione delle procedure di gestione (ad esempio, gestione account, backup e ripristino, manutenzioni e aggiornamenti, ecc.) da parte degli erogatori dei servizi informatici</t>
  </si>
  <si>
    <t>Implementazione di meccanismi di autenticazione forte a doppio fattore di autenticazione (SPID, CIE, EIDAS, TS), specie per i cittadini</t>
  </si>
  <si>
    <t>Adozione di politiche di modifica periodica ed obbligatoria delle credenziali</t>
  </si>
  <si>
    <t>Pubblicazione della piattaforma web dedicata al trattamento con protocollo sicuro “https”</t>
  </si>
  <si>
    <t>Aggiornamento periodico del sistema operativo e dei componenti dei sistemi server utilizzati</t>
  </si>
  <si>
    <t>SI</t>
  </si>
  <si>
    <t>NO</t>
  </si>
  <si>
    <t>N/A</t>
  </si>
  <si>
    <t>Misura obbligatoria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</si>
</sst>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_-;\-* #,##0.0_-;_-* &quot;-&quot;??_-;_-@_-"/>
    <numFmt numFmtId="166" formatCode="_-* #,##0.0\ _€_-;\-* #,##0.0\ _€_-;_-* &quot;-&quot;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Impact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9" fontId="0" fillId="0" borderId="0" xfId="2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9" fontId="0" fillId="0" borderId="0" xfId="2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2" fillId="2" borderId="1" xfId="3" applyFont="1" applyBorder="1" applyAlignment="1">
      <alignment horizontal="center" vertical="center" textRotation="255" wrapText="1"/>
    </xf>
    <xf numFmtId="0" fontId="2" fillId="2" borderId="1" xfId="3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2" fillId="2" borderId="1" xfId="3" applyFont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9" fontId="0" fillId="0" borderId="5" xfId="2" applyFont="1" applyBorder="1" applyAlignment="1">
      <alignment horizontal="center" vertical="center"/>
    </xf>
    <xf numFmtId="165" fontId="0" fillId="0" borderId="5" xfId="1" applyNumberFormat="1" applyFont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2" fillId="2" borderId="0" xfId="3" applyFont="1" applyBorder="1" applyAlignment="1">
      <alignment horizontal="center" vertical="center" wrapText="1"/>
    </xf>
    <xf numFmtId="0" fontId="5" fillId="3" borderId="0" xfId="0" applyFont="1" applyFill="1"/>
    <xf numFmtId="0" fontId="5" fillId="3" borderId="7" xfId="0" applyFont="1" applyFill="1" applyBorder="1"/>
    <xf numFmtId="0" fontId="0" fillId="0" borderId="6" xfId="0" applyBorder="1" applyAlignment="1">
      <alignment horizontal="center" vertical="center"/>
    </xf>
    <xf numFmtId="0" fontId="0" fillId="0" borderId="10" xfId="0" applyBorder="1" applyProtection="1"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" xfId="0" applyBorder="1" applyAlignment="1" applyProtection="1">
      <alignment wrapText="1"/>
      <protection locked="0"/>
    </xf>
    <xf numFmtId="0" fontId="2" fillId="3" borderId="3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</cellXfs>
  <cellStyles count="4">
    <cellStyle name="Colore 5" xfId="3" builtinId="45"/>
    <cellStyle name="Migliaia" xfId="1" builtinId="3"/>
    <cellStyle name="Normale" xfId="0" builtinId="0"/>
    <cellStyle name="Percentuale" xfId="2" builtinId="5"/>
  </cellStyles>
  <dxfs count="11"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8A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3"/>
  <sheetViews>
    <sheetView showGridLines="0" tabSelected="1" zoomScaleNormal="100" workbookViewId="0">
      <selection activeCell="C20" sqref="C20"/>
    </sheetView>
  </sheetViews>
  <sheetFormatPr defaultRowHeight="15" x14ac:dyDescent="0.25"/>
  <cols>
    <col min="1" max="1" width="7" style="10" bestFit="1" customWidth="1"/>
    <col min="2" max="2" width="53.42578125" customWidth="1"/>
    <col min="3" max="3" width="13.5703125" customWidth="1"/>
    <col min="4" max="4" width="15.140625" customWidth="1"/>
    <col min="5" max="9" width="4.28515625" customWidth="1"/>
    <col min="10" max="19" width="8.85546875" hidden="1" customWidth="1"/>
    <col min="21" max="21" width="11.5703125" customWidth="1"/>
    <col min="22" max="22" width="14" customWidth="1"/>
    <col min="23" max="23" width="11.7109375" customWidth="1"/>
    <col min="24" max="24" width="12.28515625" customWidth="1"/>
    <col min="25" max="25" width="12.28515625" hidden="1" customWidth="1"/>
    <col min="26" max="26" width="16.42578125" customWidth="1"/>
  </cols>
  <sheetData>
    <row r="1" spans="1:26" ht="15.6" x14ac:dyDescent="0.3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28.9" x14ac:dyDescent="0.55000000000000004">
      <c r="A2" s="22"/>
      <c r="B2" s="23" t="s">
        <v>17</v>
      </c>
      <c r="C2" s="23"/>
      <c r="D2" s="24"/>
      <c r="E2" s="38" t="str">
        <f>IF(X58=0,"---",IF(Y57&gt;0,"NON ACCETTABILE",IF((X57&gt;=X58/2),"ACCETTABILE","NON ACCETTABILE")))</f>
        <v>---</v>
      </c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4" spans="1:26" ht="96" customHeight="1" x14ac:dyDescent="0.25">
      <c r="A4" s="12" t="s">
        <v>111</v>
      </c>
      <c r="B4" s="12" t="s">
        <v>103</v>
      </c>
      <c r="C4" s="12" t="s">
        <v>110</v>
      </c>
      <c r="D4" s="12" t="s">
        <v>0</v>
      </c>
      <c r="E4" s="14" t="s">
        <v>4</v>
      </c>
      <c r="F4" s="14" t="s">
        <v>3</v>
      </c>
      <c r="G4" s="14" t="s">
        <v>2</v>
      </c>
      <c r="H4" s="14" t="s">
        <v>1</v>
      </c>
      <c r="I4" s="14" t="s">
        <v>5</v>
      </c>
      <c r="J4" s="11" t="s">
        <v>6</v>
      </c>
      <c r="K4" s="11" t="s">
        <v>7</v>
      </c>
      <c r="L4" s="11" t="s">
        <v>8</v>
      </c>
      <c r="M4" s="11" t="s">
        <v>9</v>
      </c>
      <c r="N4" s="11" t="s">
        <v>10</v>
      </c>
      <c r="O4" s="12" t="s">
        <v>11</v>
      </c>
      <c r="P4" s="12" t="s">
        <v>12</v>
      </c>
      <c r="Q4" s="12" t="s">
        <v>13</v>
      </c>
      <c r="R4" s="12" t="s">
        <v>14</v>
      </c>
      <c r="S4" s="12" t="s">
        <v>15</v>
      </c>
      <c r="T4" s="12" t="s">
        <v>106</v>
      </c>
      <c r="U4" s="12" t="s">
        <v>113</v>
      </c>
      <c r="V4" s="12" t="s">
        <v>130</v>
      </c>
      <c r="W4" s="12" t="s">
        <v>107</v>
      </c>
      <c r="X4" s="12" t="s">
        <v>16</v>
      </c>
      <c r="Y4" s="12"/>
      <c r="Z4" s="12" t="s">
        <v>108</v>
      </c>
    </row>
    <row r="5" spans="1:26" ht="14.45" x14ac:dyDescent="0.3">
      <c r="A5" s="35" t="s">
        <v>105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7"/>
    </row>
    <row r="6" spans="1:26" ht="45" x14ac:dyDescent="0.25">
      <c r="A6" s="20" t="s">
        <v>53</v>
      </c>
      <c r="B6" s="32" t="s">
        <v>112</v>
      </c>
      <c r="C6" s="27"/>
      <c r="D6" s="28"/>
      <c r="E6" s="2">
        <v>0</v>
      </c>
      <c r="F6" s="2">
        <v>0</v>
      </c>
      <c r="G6" s="2">
        <v>0</v>
      </c>
      <c r="H6" s="2">
        <v>0</v>
      </c>
      <c r="I6" s="2">
        <v>1</v>
      </c>
      <c r="J6" s="3">
        <f>IF(AND(E6=1,OR($C6="NO",$C6="?")),1,0)</f>
        <v>0</v>
      </c>
      <c r="K6" s="3">
        <f>IF(AND(F6=1,OR($C6="NO",$C6="?")),1,0)</f>
        <v>0</v>
      </c>
      <c r="L6" s="3">
        <f>IF(AND(G6=1,OR($C6="NO",$C6="?")),1,0)</f>
        <v>0</v>
      </c>
      <c r="M6" s="3">
        <f>IF(AND(H6=1,OR($C6="NO",$C6="?")),1,0)</f>
        <v>0</v>
      </c>
      <c r="N6" s="3">
        <f>IF(AND(I6=1,OR($C6="NO",$C6="?")),1,0)</f>
        <v>0</v>
      </c>
      <c r="O6" s="6">
        <f t="shared" ref="O6:O30" si="0">IF(J6=1,MAX(J$58,0.1),0.1)</f>
        <v>0.1</v>
      </c>
      <c r="P6" s="6">
        <f t="shared" ref="P6:P30" si="1">IF(K6=1,MAX(K$58,0.1),0.1)</f>
        <v>0.1</v>
      </c>
      <c r="Q6" s="6">
        <f t="shared" ref="Q6:Q30" si="2">IF(L6=1,MAX(L$58,0.1),0.1)</f>
        <v>0.1</v>
      </c>
      <c r="R6" s="6">
        <f t="shared" ref="R6:R30" si="3">IF(M6=1,MAX(M$58,0.1),0.1)</f>
        <v>0.1</v>
      </c>
      <c r="S6" s="6">
        <f t="shared" ref="S6:S30" si="4">IF(N6=1,MAX(N$58,0.1),0.1)</f>
        <v>0.1</v>
      </c>
      <c r="T6" s="7">
        <f>MAX(O6:S6)*5</f>
        <v>0.5</v>
      </c>
      <c r="U6" s="2">
        <f>E6+F6+G6+H6+I6</f>
        <v>1</v>
      </c>
      <c r="V6" s="2">
        <v>1</v>
      </c>
      <c r="W6" s="5">
        <f>U6*T6*(IF(AND(C6="NO",V6=1),5,1))</f>
        <v>0.5</v>
      </c>
      <c r="X6" s="2" t="str">
        <f>IF(OR(C6="N/A",C6=""),"---",IF(AND(C6="NO",V6=1),"Altissimo",IF(W6&lt;=3,"Basso",IF(AND(W6&gt;3,W6&lt;=7),"Medio",IF(AND(W6&gt;7,W6&lt;=14),"Alto","Altissimo")))))</f>
        <v>---</v>
      </c>
      <c r="Y6" s="2">
        <f>IF(AND(C6="NO",V6=1),1,0)</f>
        <v>0</v>
      </c>
      <c r="Z6" s="29" t="str">
        <f>IF(X6="Basso","Accettabile", IF(X6="---", "", "Ridurre"))</f>
        <v/>
      </c>
    </row>
    <row r="7" spans="1:26" ht="30" x14ac:dyDescent="0.25">
      <c r="A7" s="20" t="s">
        <v>54</v>
      </c>
      <c r="B7" s="32" t="s">
        <v>114</v>
      </c>
      <c r="C7" s="27"/>
      <c r="D7" s="13"/>
      <c r="E7" s="2">
        <v>0</v>
      </c>
      <c r="F7" s="2">
        <v>0</v>
      </c>
      <c r="G7" s="2">
        <v>0</v>
      </c>
      <c r="H7" s="2">
        <v>0</v>
      </c>
      <c r="I7" s="2">
        <v>1</v>
      </c>
      <c r="J7" s="3">
        <f t="shared" ref="J7:J30" si="5">IF(AND(E7=1,OR($C7="NO",$C7="?")),1,0)</f>
        <v>0</v>
      </c>
      <c r="K7" s="3">
        <f t="shared" ref="K7:K30" si="6">IF(AND(F7=1,OR($C7="NO",$C7="?")),1,0)</f>
        <v>0</v>
      </c>
      <c r="L7" s="3">
        <f t="shared" ref="L7:L30" si="7">IF(AND(G7=1,OR($C7="NO",$C7="?")),1,0)</f>
        <v>0</v>
      </c>
      <c r="M7" s="3">
        <f t="shared" ref="M7:M30" si="8">IF(AND(H7=1,OR($C7="NO",$C7="?")),1,0)</f>
        <v>0</v>
      </c>
      <c r="N7" s="3">
        <f t="shared" ref="N7:N30" si="9">IF(AND(I7=1,OR($C7="NO",$C7="?")),1,0)</f>
        <v>0</v>
      </c>
      <c r="O7" s="6">
        <f t="shared" si="0"/>
        <v>0.1</v>
      </c>
      <c r="P7" s="6">
        <f t="shared" si="1"/>
        <v>0.1</v>
      </c>
      <c r="Q7" s="6">
        <f t="shared" si="2"/>
        <v>0.1</v>
      </c>
      <c r="R7" s="6">
        <f t="shared" si="3"/>
        <v>0.1</v>
      </c>
      <c r="S7" s="6">
        <f t="shared" si="4"/>
        <v>0.1</v>
      </c>
      <c r="T7" s="7">
        <f t="shared" ref="T7:T56" si="10">MAX(O7:S7)*5</f>
        <v>0.5</v>
      </c>
      <c r="U7" s="2">
        <f t="shared" ref="U7:U56" si="11">E7+F7+G7+H7+I7</f>
        <v>1</v>
      </c>
      <c r="V7" s="2">
        <v>1</v>
      </c>
      <c r="W7" s="5">
        <f t="shared" ref="W7:W30" si="12">U7*T7*(IF(AND(C7="NO",V7=1),5,1))</f>
        <v>0.5</v>
      </c>
      <c r="X7" s="2" t="str">
        <f t="shared" ref="X7:X56" si="13">IF(OR(C7="N/A",C7=""),"---",IF(AND(C7="NO",V7=1),"Altissimo",IF(W7&lt;=3,"Basso",IF(AND(W7&gt;3,W7&lt;=7),"Medio",IF(AND(W7&gt;7,W7&lt;=14),"Alto","Altissimo")))))</f>
        <v>---</v>
      </c>
      <c r="Y7" s="2">
        <f t="shared" ref="Y7:Y30" si="14">IF(AND(C7="NO",V7=1),1,0)</f>
        <v>0</v>
      </c>
      <c r="Z7" s="29" t="str">
        <f t="shared" ref="Z7:Z56" si="15">IF(X7="Basso","Accettabile", IF(X7="---", "", "Ridurre"))</f>
        <v/>
      </c>
    </row>
    <row r="8" spans="1:26" ht="17.45" x14ac:dyDescent="0.3">
      <c r="A8" s="20" t="s">
        <v>55</v>
      </c>
      <c r="B8" s="32" t="s">
        <v>18</v>
      </c>
      <c r="C8" s="27"/>
      <c r="D8" s="13"/>
      <c r="E8" s="2">
        <v>1</v>
      </c>
      <c r="F8" s="2">
        <v>1</v>
      </c>
      <c r="G8" s="2">
        <v>0</v>
      </c>
      <c r="H8" s="2">
        <v>0</v>
      </c>
      <c r="I8" s="2">
        <v>1</v>
      </c>
      <c r="J8" s="3">
        <f t="shared" si="5"/>
        <v>0</v>
      </c>
      <c r="K8" s="3">
        <f t="shared" si="6"/>
        <v>0</v>
      </c>
      <c r="L8" s="3">
        <f t="shared" si="7"/>
        <v>0</v>
      </c>
      <c r="M8" s="3">
        <f t="shared" si="8"/>
        <v>0</v>
      </c>
      <c r="N8" s="3">
        <f t="shared" si="9"/>
        <v>0</v>
      </c>
      <c r="O8" s="6">
        <f t="shared" si="0"/>
        <v>0.1</v>
      </c>
      <c r="P8" s="6">
        <f t="shared" si="1"/>
        <v>0.1</v>
      </c>
      <c r="Q8" s="6">
        <f t="shared" si="2"/>
        <v>0.1</v>
      </c>
      <c r="R8" s="6">
        <f t="shared" si="3"/>
        <v>0.1</v>
      </c>
      <c r="S8" s="6">
        <f t="shared" si="4"/>
        <v>0.1</v>
      </c>
      <c r="T8" s="7">
        <f t="shared" si="10"/>
        <v>0.5</v>
      </c>
      <c r="U8" s="2">
        <f t="shared" si="11"/>
        <v>3</v>
      </c>
      <c r="V8" s="2">
        <v>1</v>
      </c>
      <c r="W8" s="5">
        <f t="shared" si="12"/>
        <v>1.5</v>
      </c>
      <c r="X8" s="2" t="str">
        <f t="shared" si="13"/>
        <v>---</v>
      </c>
      <c r="Y8" s="2">
        <f t="shared" si="14"/>
        <v>0</v>
      </c>
      <c r="Z8" s="29" t="str">
        <f t="shared" si="15"/>
        <v/>
      </c>
    </row>
    <row r="9" spans="1:26" ht="30" x14ac:dyDescent="0.25">
      <c r="A9" s="20" t="s">
        <v>56</v>
      </c>
      <c r="B9" s="32" t="s">
        <v>19</v>
      </c>
      <c r="C9" s="27"/>
      <c r="D9" s="13"/>
      <c r="E9" s="2">
        <v>1</v>
      </c>
      <c r="F9" s="2">
        <v>1</v>
      </c>
      <c r="G9" s="2">
        <v>0</v>
      </c>
      <c r="H9" s="2">
        <v>0</v>
      </c>
      <c r="I9" s="2">
        <v>1</v>
      </c>
      <c r="J9" s="3">
        <f t="shared" si="5"/>
        <v>0</v>
      </c>
      <c r="K9" s="3">
        <f t="shared" si="6"/>
        <v>0</v>
      </c>
      <c r="L9" s="3">
        <f t="shared" si="7"/>
        <v>0</v>
      </c>
      <c r="M9" s="3">
        <f t="shared" si="8"/>
        <v>0</v>
      </c>
      <c r="N9" s="3">
        <f t="shared" si="9"/>
        <v>0</v>
      </c>
      <c r="O9" s="6">
        <f t="shared" si="0"/>
        <v>0.1</v>
      </c>
      <c r="P9" s="6">
        <f t="shared" si="1"/>
        <v>0.1</v>
      </c>
      <c r="Q9" s="6">
        <f t="shared" si="2"/>
        <v>0.1</v>
      </c>
      <c r="R9" s="6">
        <f t="shared" si="3"/>
        <v>0.1</v>
      </c>
      <c r="S9" s="6">
        <f t="shared" si="4"/>
        <v>0.1</v>
      </c>
      <c r="T9" s="7">
        <f t="shared" si="10"/>
        <v>0.5</v>
      </c>
      <c r="U9" s="2">
        <f t="shared" si="11"/>
        <v>3</v>
      </c>
      <c r="V9" s="2">
        <v>1</v>
      </c>
      <c r="W9" s="5">
        <f t="shared" si="12"/>
        <v>1.5</v>
      </c>
      <c r="X9" s="2" t="str">
        <f t="shared" si="13"/>
        <v>---</v>
      </c>
      <c r="Y9" s="2">
        <f t="shared" si="14"/>
        <v>0</v>
      </c>
      <c r="Z9" s="29" t="str">
        <f t="shared" si="15"/>
        <v/>
      </c>
    </row>
    <row r="10" spans="1:26" ht="17.45" x14ac:dyDescent="0.3">
      <c r="A10" s="20" t="s">
        <v>57</v>
      </c>
      <c r="B10" s="32" t="s">
        <v>20</v>
      </c>
      <c r="C10" s="27"/>
      <c r="D10" s="13"/>
      <c r="E10" s="2">
        <v>1</v>
      </c>
      <c r="F10" s="2">
        <v>1</v>
      </c>
      <c r="G10" s="2">
        <v>1</v>
      </c>
      <c r="H10" s="2">
        <v>0</v>
      </c>
      <c r="I10" s="2">
        <v>1</v>
      </c>
      <c r="J10" s="3">
        <f t="shared" si="5"/>
        <v>0</v>
      </c>
      <c r="K10" s="3">
        <f t="shared" si="6"/>
        <v>0</v>
      </c>
      <c r="L10" s="3">
        <f t="shared" si="7"/>
        <v>0</v>
      </c>
      <c r="M10" s="3">
        <f t="shared" si="8"/>
        <v>0</v>
      </c>
      <c r="N10" s="3">
        <f t="shared" si="9"/>
        <v>0</v>
      </c>
      <c r="O10" s="6">
        <f t="shared" si="0"/>
        <v>0.1</v>
      </c>
      <c r="P10" s="6">
        <f t="shared" si="1"/>
        <v>0.1</v>
      </c>
      <c r="Q10" s="6">
        <f t="shared" si="2"/>
        <v>0.1</v>
      </c>
      <c r="R10" s="6">
        <f t="shared" si="3"/>
        <v>0.1</v>
      </c>
      <c r="S10" s="6">
        <f t="shared" si="4"/>
        <v>0.1</v>
      </c>
      <c r="T10" s="7">
        <f t="shared" si="10"/>
        <v>0.5</v>
      </c>
      <c r="U10" s="2">
        <f t="shared" si="11"/>
        <v>4</v>
      </c>
      <c r="V10" s="2">
        <v>1</v>
      </c>
      <c r="W10" s="5">
        <f t="shared" si="12"/>
        <v>2</v>
      </c>
      <c r="X10" s="2" t="str">
        <f t="shared" si="13"/>
        <v>---</v>
      </c>
      <c r="Y10" s="2">
        <f t="shared" si="14"/>
        <v>0</v>
      </c>
      <c r="Z10" s="29" t="str">
        <f t="shared" si="15"/>
        <v/>
      </c>
    </row>
    <row r="11" spans="1:26" ht="28.9" x14ac:dyDescent="0.3">
      <c r="A11" s="20" t="s">
        <v>58</v>
      </c>
      <c r="B11" s="32" t="s">
        <v>21</v>
      </c>
      <c r="C11" s="27"/>
      <c r="D11" s="13"/>
      <c r="E11" s="2">
        <v>1</v>
      </c>
      <c r="F11" s="2">
        <v>0</v>
      </c>
      <c r="G11" s="2">
        <v>0</v>
      </c>
      <c r="H11" s="2">
        <v>0</v>
      </c>
      <c r="I11" s="2">
        <v>1</v>
      </c>
      <c r="J11" s="3">
        <f t="shared" si="5"/>
        <v>0</v>
      </c>
      <c r="K11" s="3">
        <f t="shared" si="6"/>
        <v>0</v>
      </c>
      <c r="L11" s="3">
        <f t="shared" si="7"/>
        <v>0</v>
      </c>
      <c r="M11" s="3">
        <f t="shared" si="8"/>
        <v>0</v>
      </c>
      <c r="N11" s="3">
        <f t="shared" si="9"/>
        <v>0</v>
      </c>
      <c r="O11" s="6">
        <f t="shared" si="0"/>
        <v>0.1</v>
      </c>
      <c r="P11" s="6">
        <f t="shared" si="1"/>
        <v>0.1</v>
      </c>
      <c r="Q11" s="6">
        <f t="shared" si="2"/>
        <v>0.1</v>
      </c>
      <c r="R11" s="6">
        <f t="shared" si="3"/>
        <v>0.1</v>
      </c>
      <c r="S11" s="6">
        <f t="shared" si="4"/>
        <v>0.1</v>
      </c>
      <c r="T11" s="7">
        <f t="shared" si="10"/>
        <v>0.5</v>
      </c>
      <c r="U11" s="2">
        <f t="shared" si="11"/>
        <v>2</v>
      </c>
      <c r="V11" s="2"/>
      <c r="W11" s="5">
        <f t="shared" si="12"/>
        <v>1</v>
      </c>
      <c r="X11" s="2" t="str">
        <f t="shared" si="13"/>
        <v>---</v>
      </c>
      <c r="Y11" s="2">
        <f t="shared" si="14"/>
        <v>0</v>
      </c>
      <c r="Z11" s="29" t="str">
        <f t="shared" si="15"/>
        <v/>
      </c>
    </row>
    <row r="12" spans="1:26" ht="30" x14ac:dyDescent="0.25">
      <c r="A12" s="20" t="s">
        <v>59</v>
      </c>
      <c r="B12" s="32" t="s">
        <v>115</v>
      </c>
      <c r="C12" s="27"/>
      <c r="D12" s="13"/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3">
        <f t="shared" si="5"/>
        <v>0</v>
      </c>
      <c r="K12" s="3">
        <f t="shared" si="6"/>
        <v>0</v>
      </c>
      <c r="L12" s="3">
        <f t="shared" si="7"/>
        <v>0</v>
      </c>
      <c r="M12" s="3">
        <f t="shared" si="8"/>
        <v>0</v>
      </c>
      <c r="N12" s="3">
        <f t="shared" si="9"/>
        <v>0</v>
      </c>
      <c r="O12" s="6">
        <f t="shared" si="0"/>
        <v>0.1</v>
      </c>
      <c r="P12" s="6">
        <f t="shared" si="1"/>
        <v>0.1</v>
      </c>
      <c r="Q12" s="6">
        <f t="shared" si="2"/>
        <v>0.1</v>
      </c>
      <c r="R12" s="6">
        <f t="shared" si="3"/>
        <v>0.1</v>
      </c>
      <c r="S12" s="6">
        <f t="shared" si="4"/>
        <v>0.1</v>
      </c>
      <c r="T12" s="7">
        <f t="shared" si="10"/>
        <v>0.5</v>
      </c>
      <c r="U12" s="2">
        <f t="shared" si="11"/>
        <v>5</v>
      </c>
      <c r="V12" s="2"/>
      <c r="W12" s="5">
        <f t="shared" si="12"/>
        <v>2.5</v>
      </c>
      <c r="X12" s="2" t="str">
        <f t="shared" si="13"/>
        <v>---</v>
      </c>
      <c r="Y12" s="2">
        <f t="shared" si="14"/>
        <v>0</v>
      </c>
      <c r="Z12" s="29" t="str">
        <f t="shared" si="15"/>
        <v/>
      </c>
    </row>
    <row r="13" spans="1:26" ht="87" customHeight="1" x14ac:dyDescent="0.25">
      <c r="A13" s="20" t="s">
        <v>60</v>
      </c>
      <c r="B13" s="32" t="s">
        <v>22</v>
      </c>
      <c r="C13" s="27"/>
      <c r="D13" s="13"/>
      <c r="E13" s="2">
        <v>0</v>
      </c>
      <c r="F13" s="2">
        <v>0</v>
      </c>
      <c r="G13" s="2">
        <v>0</v>
      </c>
      <c r="H13" s="2">
        <v>0</v>
      </c>
      <c r="I13" s="2">
        <v>1</v>
      </c>
      <c r="J13" s="3">
        <f t="shared" si="5"/>
        <v>0</v>
      </c>
      <c r="K13" s="3">
        <f t="shared" si="6"/>
        <v>0</v>
      </c>
      <c r="L13" s="3">
        <f t="shared" si="7"/>
        <v>0</v>
      </c>
      <c r="M13" s="3">
        <f t="shared" si="8"/>
        <v>0</v>
      </c>
      <c r="N13" s="3">
        <f t="shared" si="9"/>
        <v>0</v>
      </c>
      <c r="O13" s="6">
        <f t="shared" si="0"/>
        <v>0.1</v>
      </c>
      <c r="P13" s="6">
        <f t="shared" si="1"/>
        <v>0.1</v>
      </c>
      <c r="Q13" s="6">
        <f t="shared" si="2"/>
        <v>0.1</v>
      </c>
      <c r="R13" s="6">
        <f t="shared" si="3"/>
        <v>0.1</v>
      </c>
      <c r="S13" s="6">
        <f t="shared" si="4"/>
        <v>0.1</v>
      </c>
      <c r="T13" s="7">
        <f t="shared" si="10"/>
        <v>0.5</v>
      </c>
      <c r="U13" s="2">
        <f t="shared" si="11"/>
        <v>1</v>
      </c>
      <c r="V13" s="2">
        <v>1</v>
      </c>
      <c r="W13" s="5">
        <f t="shared" si="12"/>
        <v>0.5</v>
      </c>
      <c r="X13" s="2" t="str">
        <f t="shared" si="13"/>
        <v>---</v>
      </c>
      <c r="Y13" s="2">
        <f t="shared" si="14"/>
        <v>0</v>
      </c>
      <c r="Z13" s="29" t="str">
        <f t="shared" si="15"/>
        <v/>
      </c>
    </row>
    <row r="14" spans="1:26" ht="28.9" x14ac:dyDescent="0.3">
      <c r="A14" s="20" t="s">
        <v>61</v>
      </c>
      <c r="B14" s="32" t="s">
        <v>23</v>
      </c>
      <c r="C14" s="27"/>
      <c r="D14" s="13"/>
      <c r="E14" s="2">
        <v>1</v>
      </c>
      <c r="F14" s="2">
        <v>1</v>
      </c>
      <c r="G14" s="2">
        <v>1</v>
      </c>
      <c r="H14" s="2">
        <v>0</v>
      </c>
      <c r="I14" s="2">
        <v>1</v>
      </c>
      <c r="J14" s="3">
        <f t="shared" si="5"/>
        <v>0</v>
      </c>
      <c r="K14" s="3">
        <f t="shared" si="6"/>
        <v>0</v>
      </c>
      <c r="L14" s="3">
        <f t="shared" si="7"/>
        <v>0</v>
      </c>
      <c r="M14" s="3">
        <f t="shared" si="8"/>
        <v>0</v>
      </c>
      <c r="N14" s="3">
        <f t="shared" si="9"/>
        <v>0</v>
      </c>
      <c r="O14" s="6">
        <f t="shared" si="0"/>
        <v>0.1</v>
      </c>
      <c r="P14" s="6">
        <f t="shared" si="1"/>
        <v>0.1</v>
      </c>
      <c r="Q14" s="6">
        <f t="shared" si="2"/>
        <v>0.1</v>
      </c>
      <c r="R14" s="6">
        <f t="shared" si="3"/>
        <v>0.1</v>
      </c>
      <c r="S14" s="6">
        <f t="shared" si="4"/>
        <v>0.1</v>
      </c>
      <c r="T14" s="7">
        <f t="shared" si="10"/>
        <v>0.5</v>
      </c>
      <c r="U14" s="2">
        <f t="shared" si="11"/>
        <v>4</v>
      </c>
      <c r="V14" s="2">
        <v>1</v>
      </c>
      <c r="W14" s="5">
        <f t="shared" si="12"/>
        <v>2</v>
      </c>
      <c r="X14" s="2" t="str">
        <f t="shared" si="13"/>
        <v>---</v>
      </c>
      <c r="Y14" s="2">
        <f t="shared" si="14"/>
        <v>0</v>
      </c>
      <c r="Z14" s="29" t="str">
        <f t="shared" si="15"/>
        <v/>
      </c>
    </row>
    <row r="15" spans="1:26" ht="28.9" x14ac:dyDescent="0.3">
      <c r="A15" s="20" t="s">
        <v>62</v>
      </c>
      <c r="B15" s="32" t="s">
        <v>24</v>
      </c>
      <c r="C15" s="27"/>
      <c r="D15" s="13"/>
      <c r="E15" s="2">
        <v>1</v>
      </c>
      <c r="F15" s="2">
        <v>1</v>
      </c>
      <c r="G15" s="2">
        <v>1</v>
      </c>
      <c r="H15" s="2">
        <v>0</v>
      </c>
      <c r="I15" s="2">
        <v>1</v>
      </c>
      <c r="J15" s="3">
        <f t="shared" si="5"/>
        <v>0</v>
      </c>
      <c r="K15" s="3">
        <f t="shared" si="6"/>
        <v>0</v>
      </c>
      <c r="L15" s="3">
        <f t="shared" si="7"/>
        <v>0</v>
      </c>
      <c r="M15" s="3">
        <f t="shared" si="8"/>
        <v>0</v>
      </c>
      <c r="N15" s="3">
        <f t="shared" si="9"/>
        <v>0</v>
      </c>
      <c r="O15" s="6">
        <f t="shared" si="0"/>
        <v>0.1</v>
      </c>
      <c r="P15" s="6">
        <f t="shared" si="1"/>
        <v>0.1</v>
      </c>
      <c r="Q15" s="6">
        <f t="shared" si="2"/>
        <v>0.1</v>
      </c>
      <c r="R15" s="6">
        <f t="shared" si="3"/>
        <v>0.1</v>
      </c>
      <c r="S15" s="6">
        <f t="shared" si="4"/>
        <v>0.1</v>
      </c>
      <c r="T15" s="7">
        <f t="shared" si="10"/>
        <v>0.5</v>
      </c>
      <c r="U15" s="2">
        <f t="shared" si="11"/>
        <v>4</v>
      </c>
      <c r="V15" s="2"/>
      <c r="W15" s="5">
        <f t="shared" si="12"/>
        <v>2</v>
      </c>
      <c r="X15" s="2" t="str">
        <f t="shared" si="13"/>
        <v>---</v>
      </c>
      <c r="Y15" s="2">
        <f t="shared" si="14"/>
        <v>0</v>
      </c>
      <c r="Z15" s="29" t="str">
        <f t="shared" si="15"/>
        <v/>
      </c>
    </row>
    <row r="16" spans="1:26" ht="30" x14ac:dyDescent="0.25">
      <c r="A16" s="20" t="s">
        <v>63</v>
      </c>
      <c r="B16" s="32" t="s">
        <v>25</v>
      </c>
      <c r="C16" s="27"/>
      <c r="D16" s="13"/>
      <c r="E16" s="2">
        <v>1</v>
      </c>
      <c r="F16" s="2">
        <v>1</v>
      </c>
      <c r="G16" s="2">
        <v>1</v>
      </c>
      <c r="H16" s="2">
        <v>0</v>
      </c>
      <c r="I16" s="2">
        <v>1</v>
      </c>
      <c r="J16" s="3">
        <f t="shared" si="5"/>
        <v>0</v>
      </c>
      <c r="K16" s="3">
        <f t="shared" si="6"/>
        <v>0</v>
      </c>
      <c r="L16" s="3">
        <f t="shared" si="7"/>
        <v>0</v>
      </c>
      <c r="M16" s="3">
        <f t="shared" si="8"/>
        <v>0</v>
      </c>
      <c r="N16" s="3">
        <f t="shared" si="9"/>
        <v>0</v>
      </c>
      <c r="O16" s="6">
        <f t="shared" si="0"/>
        <v>0.1</v>
      </c>
      <c r="P16" s="6">
        <f t="shared" si="1"/>
        <v>0.1</v>
      </c>
      <c r="Q16" s="6">
        <f t="shared" si="2"/>
        <v>0.1</v>
      </c>
      <c r="R16" s="6">
        <f t="shared" si="3"/>
        <v>0.1</v>
      </c>
      <c r="S16" s="6">
        <f t="shared" si="4"/>
        <v>0.1</v>
      </c>
      <c r="T16" s="7">
        <f t="shared" si="10"/>
        <v>0.5</v>
      </c>
      <c r="U16" s="2">
        <f t="shared" si="11"/>
        <v>4</v>
      </c>
      <c r="V16" s="2">
        <v>1</v>
      </c>
      <c r="W16" s="5">
        <f t="shared" si="12"/>
        <v>2</v>
      </c>
      <c r="X16" s="2" t="str">
        <f t="shared" si="13"/>
        <v>---</v>
      </c>
      <c r="Y16" s="2">
        <f t="shared" si="14"/>
        <v>0</v>
      </c>
      <c r="Z16" s="29" t="str">
        <f t="shared" si="15"/>
        <v/>
      </c>
    </row>
    <row r="17" spans="1:26" ht="30" x14ac:dyDescent="0.25">
      <c r="A17" s="20" t="s">
        <v>64</v>
      </c>
      <c r="B17" s="32" t="s">
        <v>116</v>
      </c>
      <c r="C17" s="27"/>
      <c r="D17" s="13"/>
      <c r="E17" s="2">
        <v>1</v>
      </c>
      <c r="F17" s="2">
        <v>1</v>
      </c>
      <c r="G17" s="2">
        <v>0</v>
      </c>
      <c r="H17" s="2">
        <v>0</v>
      </c>
      <c r="I17" s="2">
        <v>1</v>
      </c>
      <c r="J17" s="3">
        <f t="shared" si="5"/>
        <v>0</v>
      </c>
      <c r="K17" s="3">
        <f t="shared" si="6"/>
        <v>0</v>
      </c>
      <c r="L17" s="3">
        <f t="shared" si="7"/>
        <v>0</v>
      </c>
      <c r="M17" s="3">
        <f t="shared" si="8"/>
        <v>0</v>
      </c>
      <c r="N17" s="3">
        <f t="shared" si="9"/>
        <v>0</v>
      </c>
      <c r="O17" s="6">
        <f t="shared" si="0"/>
        <v>0.1</v>
      </c>
      <c r="P17" s="6">
        <f t="shared" si="1"/>
        <v>0.1</v>
      </c>
      <c r="Q17" s="6">
        <f t="shared" si="2"/>
        <v>0.1</v>
      </c>
      <c r="R17" s="6">
        <f t="shared" si="3"/>
        <v>0.1</v>
      </c>
      <c r="S17" s="6">
        <f t="shared" si="4"/>
        <v>0.1</v>
      </c>
      <c r="T17" s="7">
        <f t="shared" si="10"/>
        <v>0.5</v>
      </c>
      <c r="U17" s="2">
        <f t="shared" si="11"/>
        <v>3</v>
      </c>
      <c r="V17" s="2">
        <v>1</v>
      </c>
      <c r="W17" s="5">
        <f t="shared" si="12"/>
        <v>1.5</v>
      </c>
      <c r="X17" s="2" t="str">
        <f t="shared" si="13"/>
        <v>---</v>
      </c>
      <c r="Y17" s="2">
        <f t="shared" si="14"/>
        <v>0</v>
      </c>
      <c r="Z17" s="29" t="str">
        <f t="shared" si="15"/>
        <v/>
      </c>
    </row>
    <row r="18" spans="1:26" ht="30" x14ac:dyDescent="0.25">
      <c r="A18" s="20" t="s">
        <v>65</v>
      </c>
      <c r="B18" s="32" t="s">
        <v>26</v>
      </c>
      <c r="C18" s="27"/>
      <c r="D18" s="13"/>
      <c r="E18" s="2">
        <v>1</v>
      </c>
      <c r="F18" s="2">
        <v>1</v>
      </c>
      <c r="G18" s="2">
        <v>0</v>
      </c>
      <c r="H18" s="2">
        <v>0</v>
      </c>
      <c r="I18" s="2">
        <v>1</v>
      </c>
      <c r="J18" s="3">
        <f t="shared" si="5"/>
        <v>0</v>
      </c>
      <c r="K18" s="3">
        <f t="shared" si="6"/>
        <v>0</v>
      </c>
      <c r="L18" s="3">
        <f t="shared" si="7"/>
        <v>0</v>
      </c>
      <c r="M18" s="3">
        <f t="shared" si="8"/>
        <v>0</v>
      </c>
      <c r="N18" s="3">
        <f t="shared" si="9"/>
        <v>0</v>
      </c>
      <c r="O18" s="6">
        <f t="shared" si="0"/>
        <v>0.1</v>
      </c>
      <c r="P18" s="6">
        <f t="shared" si="1"/>
        <v>0.1</v>
      </c>
      <c r="Q18" s="6">
        <f t="shared" si="2"/>
        <v>0.1</v>
      </c>
      <c r="R18" s="6">
        <f t="shared" si="3"/>
        <v>0.1</v>
      </c>
      <c r="S18" s="6">
        <f t="shared" si="4"/>
        <v>0.1</v>
      </c>
      <c r="T18" s="7">
        <f t="shared" si="10"/>
        <v>0.5</v>
      </c>
      <c r="U18" s="2">
        <f t="shared" si="11"/>
        <v>3</v>
      </c>
      <c r="V18" s="2"/>
      <c r="W18" s="5">
        <f t="shared" si="12"/>
        <v>1.5</v>
      </c>
      <c r="X18" s="2" t="str">
        <f t="shared" si="13"/>
        <v>---</v>
      </c>
      <c r="Y18" s="2">
        <f t="shared" si="14"/>
        <v>0</v>
      </c>
      <c r="Z18" s="29" t="str">
        <f t="shared" si="15"/>
        <v/>
      </c>
    </row>
    <row r="19" spans="1:26" ht="45" x14ac:dyDescent="0.25">
      <c r="A19" s="20" t="s">
        <v>66</v>
      </c>
      <c r="B19" s="32" t="s">
        <v>27</v>
      </c>
      <c r="C19" s="27"/>
      <c r="D19" s="13"/>
      <c r="E19" s="2">
        <v>1</v>
      </c>
      <c r="F19" s="2">
        <v>0</v>
      </c>
      <c r="G19" s="2">
        <v>1</v>
      </c>
      <c r="H19" s="2">
        <v>0</v>
      </c>
      <c r="I19" s="2">
        <v>1</v>
      </c>
      <c r="J19" s="3">
        <f t="shared" si="5"/>
        <v>0</v>
      </c>
      <c r="K19" s="3">
        <f t="shared" si="6"/>
        <v>0</v>
      </c>
      <c r="L19" s="3">
        <f t="shared" si="7"/>
        <v>0</v>
      </c>
      <c r="M19" s="3">
        <f t="shared" si="8"/>
        <v>0</v>
      </c>
      <c r="N19" s="3">
        <f t="shared" si="9"/>
        <v>0</v>
      </c>
      <c r="O19" s="6">
        <f t="shared" si="0"/>
        <v>0.1</v>
      </c>
      <c r="P19" s="6">
        <f t="shared" si="1"/>
        <v>0.1</v>
      </c>
      <c r="Q19" s="6">
        <f t="shared" si="2"/>
        <v>0.1</v>
      </c>
      <c r="R19" s="6">
        <f t="shared" si="3"/>
        <v>0.1</v>
      </c>
      <c r="S19" s="6">
        <f t="shared" si="4"/>
        <v>0.1</v>
      </c>
      <c r="T19" s="7">
        <f t="shared" si="10"/>
        <v>0.5</v>
      </c>
      <c r="U19" s="2">
        <f t="shared" si="11"/>
        <v>3</v>
      </c>
      <c r="V19" s="2"/>
      <c r="W19" s="5">
        <f t="shared" si="12"/>
        <v>1.5</v>
      </c>
      <c r="X19" s="2" t="str">
        <f t="shared" si="13"/>
        <v>---</v>
      </c>
      <c r="Y19" s="2">
        <f t="shared" si="14"/>
        <v>0</v>
      </c>
      <c r="Z19" s="29" t="str">
        <f t="shared" si="15"/>
        <v/>
      </c>
    </row>
    <row r="20" spans="1:26" ht="45" x14ac:dyDescent="0.25">
      <c r="A20" s="20" t="s">
        <v>67</v>
      </c>
      <c r="B20" s="32" t="s">
        <v>28</v>
      </c>
      <c r="C20" s="27"/>
      <c r="D20" s="34"/>
      <c r="E20" s="2">
        <v>1</v>
      </c>
      <c r="F20" s="2">
        <v>0</v>
      </c>
      <c r="G20" s="2">
        <v>0</v>
      </c>
      <c r="H20" s="2">
        <v>0</v>
      </c>
      <c r="I20" s="2">
        <v>1</v>
      </c>
      <c r="J20" s="3">
        <f t="shared" si="5"/>
        <v>0</v>
      </c>
      <c r="K20" s="3">
        <f t="shared" si="6"/>
        <v>0</v>
      </c>
      <c r="L20" s="3">
        <f t="shared" si="7"/>
        <v>0</v>
      </c>
      <c r="M20" s="3">
        <f t="shared" si="8"/>
        <v>0</v>
      </c>
      <c r="N20" s="3">
        <f t="shared" si="9"/>
        <v>0</v>
      </c>
      <c r="O20" s="6">
        <f t="shared" si="0"/>
        <v>0.1</v>
      </c>
      <c r="P20" s="6">
        <f t="shared" si="1"/>
        <v>0.1</v>
      </c>
      <c r="Q20" s="6">
        <f t="shared" si="2"/>
        <v>0.1</v>
      </c>
      <c r="R20" s="6">
        <f t="shared" si="3"/>
        <v>0.1</v>
      </c>
      <c r="S20" s="6">
        <f t="shared" si="4"/>
        <v>0.1</v>
      </c>
      <c r="T20" s="7">
        <f t="shared" si="10"/>
        <v>0.5</v>
      </c>
      <c r="U20" s="2">
        <f t="shared" si="11"/>
        <v>2</v>
      </c>
      <c r="V20" s="2"/>
      <c r="W20" s="5">
        <f t="shared" si="12"/>
        <v>1</v>
      </c>
      <c r="X20" s="2" t="str">
        <f t="shared" si="13"/>
        <v>---</v>
      </c>
      <c r="Y20" s="2">
        <f t="shared" si="14"/>
        <v>0</v>
      </c>
      <c r="Z20" s="29" t="str">
        <f t="shared" si="15"/>
        <v/>
      </c>
    </row>
    <row r="21" spans="1:26" ht="75" x14ac:dyDescent="0.25">
      <c r="A21" s="20" t="s">
        <v>68</v>
      </c>
      <c r="B21" s="32" t="s">
        <v>117</v>
      </c>
      <c r="C21" s="27"/>
      <c r="D21" s="13"/>
      <c r="E21" s="2">
        <v>1</v>
      </c>
      <c r="F21" s="2">
        <v>0</v>
      </c>
      <c r="G21" s="2">
        <v>0</v>
      </c>
      <c r="H21" s="2">
        <v>0</v>
      </c>
      <c r="I21" s="2">
        <v>1</v>
      </c>
      <c r="J21" s="3">
        <f t="shared" si="5"/>
        <v>0</v>
      </c>
      <c r="K21" s="3">
        <f t="shared" si="6"/>
        <v>0</v>
      </c>
      <c r="L21" s="3">
        <f t="shared" si="7"/>
        <v>0</v>
      </c>
      <c r="M21" s="3">
        <f t="shared" si="8"/>
        <v>0</v>
      </c>
      <c r="N21" s="3">
        <f t="shared" si="9"/>
        <v>0</v>
      </c>
      <c r="O21" s="6">
        <f t="shared" si="0"/>
        <v>0.1</v>
      </c>
      <c r="P21" s="6">
        <f t="shared" si="1"/>
        <v>0.1</v>
      </c>
      <c r="Q21" s="6">
        <f t="shared" si="2"/>
        <v>0.1</v>
      </c>
      <c r="R21" s="6">
        <f t="shared" si="3"/>
        <v>0.1</v>
      </c>
      <c r="S21" s="6">
        <f t="shared" si="4"/>
        <v>0.1</v>
      </c>
      <c r="T21" s="7">
        <f t="shared" si="10"/>
        <v>0.5</v>
      </c>
      <c r="U21" s="2">
        <f t="shared" si="11"/>
        <v>2</v>
      </c>
      <c r="V21" s="2"/>
      <c r="W21" s="5">
        <f t="shared" si="12"/>
        <v>1</v>
      </c>
      <c r="X21" s="2" t="str">
        <f t="shared" si="13"/>
        <v>---</v>
      </c>
      <c r="Y21" s="2">
        <f t="shared" si="14"/>
        <v>0</v>
      </c>
      <c r="Z21" s="29" t="str">
        <f t="shared" si="15"/>
        <v/>
      </c>
    </row>
    <row r="22" spans="1:26" ht="30" x14ac:dyDescent="0.25">
      <c r="A22" s="20" t="s">
        <v>69</v>
      </c>
      <c r="B22" s="32" t="s">
        <v>118</v>
      </c>
      <c r="C22" s="27"/>
      <c r="D22" s="13"/>
      <c r="E22" s="2">
        <v>1</v>
      </c>
      <c r="F22" s="2">
        <v>0</v>
      </c>
      <c r="G22" s="2">
        <v>0</v>
      </c>
      <c r="H22" s="2">
        <v>0</v>
      </c>
      <c r="I22" s="2">
        <v>1</v>
      </c>
      <c r="J22" s="3">
        <f t="shared" si="5"/>
        <v>0</v>
      </c>
      <c r="K22" s="3">
        <f t="shared" si="6"/>
        <v>0</v>
      </c>
      <c r="L22" s="3">
        <f t="shared" si="7"/>
        <v>0</v>
      </c>
      <c r="M22" s="3">
        <f t="shared" si="8"/>
        <v>0</v>
      </c>
      <c r="N22" s="3">
        <f t="shared" si="9"/>
        <v>0</v>
      </c>
      <c r="O22" s="6">
        <f t="shared" si="0"/>
        <v>0.1</v>
      </c>
      <c r="P22" s="6">
        <f t="shared" si="1"/>
        <v>0.1</v>
      </c>
      <c r="Q22" s="6">
        <f t="shared" si="2"/>
        <v>0.1</v>
      </c>
      <c r="R22" s="6">
        <f t="shared" si="3"/>
        <v>0.1</v>
      </c>
      <c r="S22" s="6">
        <f t="shared" si="4"/>
        <v>0.1</v>
      </c>
      <c r="T22" s="7">
        <f t="shared" si="10"/>
        <v>0.5</v>
      </c>
      <c r="U22" s="2">
        <f t="shared" si="11"/>
        <v>2</v>
      </c>
      <c r="V22" s="2"/>
      <c r="W22" s="5">
        <f t="shared" si="12"/>
        <v>1</v>
      </c>
      <c r="X22" s="2" t="str">
        <f t="shared" si="13"/>
        <v>---</v>
      </c>
      <c r="Y22" s="2">
        <f t="shared" si="14"/>
        <v>0</v>
      </c>
      <c r="Z22" s="29" t="str">
        <f t="shared" si="15"/>
        <v/>
      </c>
    </row>
    <row r="23" spans="1:26" ht="45" x14ac:dyDescent="0.25">
      <c r="A23" s="20" t="s">
        <v>70</v>
      </c>
      <c r="B23" s="32" t="s">
        <v>119</v>
      </c>
      <c r="C23" s="27"/>
      <c r="D23" s="13"/>
      <c r="E23" s="2">
        <v>0</v>
      </c>
      <c r="F23" s="2">
        <v>0</v>
      </c>
      <c r="G23" s="2">
        <v>0</v>
      </c>
      <c r="H23" s="2">
        <v>1</v>
      </c>
      <c r="I23" s="2">
        <v>1</v>
      </c>
      <c r="J23" s="3">
        <f t="shared" si="5"/>
        <v>0</v>
      </c>
      <c r="K23" s="3">
        <f t="shared" si="6"/>
        <v>0</v>
      </c>
      <c r="L23" s="3">
        <f t="shared" si="7"/>
        <v>0</v>
      </c>
      <c r="M23" s="3">
        <f t="shared" si="8"/>
        <v>0</v>
      </c>
      <c r="N23" s="3">
        <f t="shared" si="9"/>
        <v>0</v>
      </c>
      <c r="O23" s="6">
        <f t="shared" si="0"/>
        <v>0.1</v>
      </c>
      <c r="P23" s="6">
        <f t="shared" si="1"/>
        <v>0.1</v>
      </c>
      <c r="Q23" s="6">
        <f t="shared" si="2"/>
        <v>0.1</v>
      </c>
      <c r="R23" s="6">
        <f t="shared" si="3"/>
        <v>0.1</v>
      </c>
      <c r="S23" s="6">
        <f t="shared" si="4"/>
        <v>0.1</v>
      </c>
      <c r="T23" s="7">
        <f t="shared" si="10"/>
        <v>0.5</v>
      </c>
      <c r="U23" s="2">
        <f t="shared" si="11"/>
        <v>2</v>
      </c>
      <c r="V23" s="2">
        <v>1</v>
      </c>
      <c r="W23" s="5">
        <f t="shared" si="12"/>
        <v>1</v>
      </c>
      <c r="X23" s="2" t="str">
        <f t="shared" si="13"/>
        <v>---</v>
      </c>
      <c r="Y23" s="2">
        <f t="shared" si="14"/>
        <v>0</v>
      </c>
      <c r="Z23" s="29" t="str">
        <f t="shared" si="15"/>
        <v/>
      </c>
    </row>
    <row r="24" spans="1:26" ht="30" x14ac:dyDescent="0.25">
      <c r="A24" s="20" t="s">
        <v>71</v>
      </c>
      <c r="B24" s="32" t="s">
        <v>120</v>
      </c>
      <c r="C24" s="27"/>
      <c r="D24" s="13"/>
      <c r="E24" s="2">
        <v>0</v>
      </c>
      <c r="F24" s="2">
        <v>0</v>
      </c>
      <c r="G24" s="2">
        <v>0</v>
      </c>
      <c r="H24" s="2">
        <v>1</v>
      </c>
      <c r="I24" s="2">
        <v>1</v>
      </c>
      <c r="J24" s="3">
        <f t="shared" si="5"/>
        <v>0</v>
      </c>
      <c r="K24" s="3">
        <f t="shared" si="6"/>
        <v>0</v>
      </c>
      <c r="L24" s="3">
        <f t="shared" si="7"/>
        <v>0</v>
      </c>
      <c r="M24" s="3">
        <f t="shared" si="8"/>
        <v>0</v>
      </c>
      <c r="N24" s="3">
        <f t="shared" si="9"/>
        <v>0</v>
      </c>
      <c r="O24" s="6">
        <f t="shared" si="0"/>
        <v>0.1</v>
      </c>
      <c r="P24" s="6">
        <f t="shared" si="1"/>
        <v>0.1</v>
      </c>
      <c r="Q24" s="6">
        <f t="shared" si="2"/>
        <v>0.1</v>
      </c>
      <c r="R24" s="6">
        <f t="shared" si="3"/>
        <v>0.1</v>
      </c>
      <c r="S24" s="6">
        <f t="shared" si="4"/>
        <v>0.1</v>
      </c>
      <c r="T24" s="7">
        <f t="shared" si="10"/>
        <v>0.5</v>
      </c>
      <c r="U24" s="2">
        <f t="shared" si="11"/>
        <v>2</v>
      </c>
      <c r="V24" s="2">
        <v>1</v>
      </c>
      <c r="W24" s="5">
        <f t="shared" si="12"/>
        <v>1</v>
      </c>
      <c r="X24" s="2" t="str">
        <f t="shared" si="13"/>
        <v>---</v>
      </c>
      <c r="Y24" s="2">
        <f t="shared" si="14"/>
        <v>0</v>
      </c>
      <c r="Z24" s="29" t="str">
        <f t="shared" si="15"/>
        <v/>
      </c>
    </row>
    <row r="25" spans="1:26" ht="45" x14ac:dyDescent="0.25">
      <c r="A25" s="20" t="s">
        <v>72</v>
      </c>
      <c r="B25" s="32" t="s">
        <v>121</v>
      </c>
      <c r="C25" s="27"/>
      <c r="D25" s="13"/>
      <c r="E25" s="2">
        <v>1</v>
      </c>
      <c r="F25" s="2">
        <v>0</v>
      </c>
      <c r="G25" s="2">
        <v>0</v>
      </c>
      <c r="H25" s="2">
        <v>0</v>
      </c>
      <c r="I25" s="2">
        <v>1</v>
      </c>
      <c r="J25" s="3">
        <f t="shared" si="5"/>
        <v>0</v>
      </c>
      <c r="K25" s="3">
        <f t="shared" si="6"/>
        <v>0</v>
      </c>
      <c r="L25" s="3">
        <f t="shared" si="7"/>
        <v>0</v>
      </c>
      <c r="M25" s="3">
        <f t="shared" si="8"/>
        <v>0</v>
      </c>
      <c r="N25" s="3">
        <f t="shared" si="9"/>
        <v>0</v>
      </c>
      <c r="O25" s="6">
        <f t="shared" si="0"/>
        <v>0.1</v>
      </c>
      <c r="P25" s="6">
        <f t="shared" si="1"/>
        <v>0.1</v>
      </c>
      <c r="Q25" s="6">
        <f t="shared" si="2"/>
        <v>0.1</v>
      </c>
      <c r="R25" s="6">
        <f t="shared" si="3"/>
        <v>0.1</v>
      </c>
      <c r="S25" s="6">
        <f t="shared" si="4"/>
        <v>0.1</v>
      </c>
      <c r="T25" s="7">
        <f t="shared" si="10"/>
        <v>0.5</v>
      </c>
      <c r="U25" s="2">
        <f t="shared" si="11"/>
        <v>2</v>
      </c>
      <c r="V25" s="2">
        <v>1</v>
      </c>
      <c r="W25" s="5">
        <f t="shared" si="12"/>
        <v>1</v>
      </c>
      <c r="X25" s="2" t="str">
        <f t="shared" si="13"/>
        <v>---</v>
      </c>
      <c r="Y25" s="2">
        <f t="shared" si="14"/>
        <v>0</v>
      </c>
      <c r="Z25" s="29" t="str">
        <f t="shared" si="15"/>
        <v/>
      </c>
    </row>
    <row r="26" spans="1:26" ht="60" x14ac:dyDescent="0.25">
      <c r="A26" s="20" t="s">
        <v>73</v>
      </c>
      <c r="B26" s="32" t="s">
        <v>122</v>
      </c>
      <c r="C26" s="27"/>
      <c r="D26" s="13"/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3">
        <f t="shared" si="5"/>
        <v>0</v>
      </c>
      <c r="K26" s="3">
        <f t="shared" si="6"/>
        <v>0</v>
      </c>
      <c r="L26" s="3">
        <f t="shared" si="7"/>
        <v>0</v>
      </c>
      <c r="M26" s="3">
        <f t="shared" si="8"/>
        <v>0</v>
      </c>
      <c r="N26" s="3">
        <f t="shared" si="9"/>
        <v>0</v>
      </c>
      <c r="O26" s="6">
        <f t="shared" si="0"/>
        <v>0.1</v>
      </c>
      <c r="P26" s="6">
        <f t="shared" si="1"/>
        <v>0.1</v>
      </c>
      <c r="Q26" s="6">
        <f t="shared" si="2"/>
        <v>0.1</v>
      </c>
      <c r="R26" s="6">
        <f t="shared" si="3"/>
        <v>0.1</v>
      </c>
      <c r="S26" s="6">
        <f t="shared" si="4"/>
        <v>0.1</v>
      </c>
      <c r="T26" s="7">
        <f t="shared" si="10"/>
        <v>0.5</v>
      </c>
      <c r="U26" s="2">
        <f t="shared" si="11"/>
        <v>5</v>
      </c>
      <c r="V26" s="2"/>
      <c r="W26" s="5">
        <f t="shared" si="12"/>
        <v>2.5</v>
      </c>
      <c r="X26" s="2" t="str">
        <f t="shared" si="13"/>
        <v>---</v>
      </c>
      <c r="Y26" s="2">
        <f t="shared" si="14"/>
        <v>0</v>
      </c>
      <c r="Z26" s="29" t="str">
        <f t="shared" si="15"/>
        <v/>
      </c>
    </row>
    <row r="27" spans="1:26" ht="30" x14ac:dyDescent="0.25">
      <c r="A27" s="20" t="s">
        <v>74</v>
      </c>
      <c r="B27" s="32" t="s">
        <v>109</v>
      </c>
      <c r="C27" s="27"/>
      <c r="D27" s="13"/>
      <c r="E27" s="2">
        <v>1</v>
      </c>
      <c r="F27" s="2">
        <v>1</v>
      </c>
      <c r="G27" s="2">
        <v>1</v>
      </c>
      <c r="H27" s="2">
        <v>0</v>
      </c>
      <c r="I27" s="2">
        <v>1</v>
      </c>
      <c r="J27" s="3">
        <f t="shared" si="5"/>
        <v>0</v>
      </c>
      <c r="K27" s="3">
        <f t="shared" si="6"/>
        <v>0</v>
      </c>
      <c r="L27" s="3">
        <f t="shared" si="7"/>
        <v>0</v>
      </c>
      <c r="M27" s="3">
        <f t="shared" si="8"/>
        <v>0</v>
      </c>
      <c r="N27" s="3">
        <f t="shared" si="9"/>
        <v>0</v>
      </c>
      <c r="O27" s="6">
        <f t="shared" si="0"/>
        <v>0.1</v>
      </c>
      <c r="P27" s="6">
        <f t="shared" si="1"/>
        <v>0.1</v>
      </c>
      <c r="Q27" s="6">
        <f t="shared" si="2"/>
        <v>0.1</v>
      </c>
      <c r="R27" s="6">
        <f t="shared" si="3"/>
        <v>0.1</v>
      </c>
      <c r="S27" s="6">
        <f t="shared" si="4"/>
        <v>0.1</v>
      </c>
      <c r="T27" s="7">
        <f>MAX(O27:S27)*5</f>
        <v>0.5</v>
      </c>
      <c r="U27" s="2">
        <f>E27+F27+G27+H27+I27</f>
        <v>4</v>
      </c>
      <c r="V27" s="2">
        <v>1</v>
      </c>
      <c r="W27" s="5">
        <f t="shared" si="12"/>
        <v>2</v>
      </c>
      <c r="X27" s="2" t="str">
        <f t="shared" si="13"/>
        <v>---</v>
      </c>
      <c r="Y27" s="2">
        <f t="shared" si="14"/>
        <v>0</v>
      </c>
      <c r="Z27" s="29" t="str">
        <f>IF(X27="Basso","Accettabile", IF(X27="---", "", "Ridurre"))</f>
        <v/>
      </c>
    </row>
    <row r="28" spans="1:26" ht="45" x14ac:dyDescent="0.25">
      <c r="A28" s="20" t="s">
        <v>75</v>
      </c>
      <c r="B28" s="32" t="s">
        <v>29</v>
      </c>
      <c r="C28" s="27"/>
      <c r="D28" s="13"/>
      <c r="E28" s="2">
        <v>0</v>
      </c>
      <c r="F28" s="2">
        <v>0</v>
      </c>
      <c r="G28" s="2">
        <v>1</v>
      </c>
      <c r="H28" s="2">
        <v>1</v>
      </c>
      <c r="I28" s="2">
        <v>1</v>
      </c>
      <c r="J28" s="3">
        <f t="shared" si="5"/>
        <v>0</v>
      </c>
      <c r="K28" s="3">
        <f t="shared" si="6"/>
        <v>0</v>
      </c>
      <c r="L28" s="3">
        <f t="shared" si="7"/>
        <v>0</v>
      </c>
      <c r="M28" s="3">
        <f t="shared" si="8"/>
        <v>0</v>
      </c>
      <c r="N28" s="3">
        <f t="shared" si="9"/>
        <v>0</v>
      </c>
      <c r="O28" s="6">
        <f t="shared" si="0"/>
        <v>0.1</v>
      </c>
      <c r="P28" s="6">
        <f t="shared" si="1"/>
        <v>0.1</v>
      </c>
      <c r="Q28" s="6">
        <f t="shared" si="2"/>
        <v>0.1</v>
      </c>
      <c r="R28" s="6">
        <f t="shared" si="3"/>
        <v>0.1</v>
      </c>
      <c r="S28" s="6">
        <f t="shared" si="4"/>
        <v>0.1</v>
      </c>
      <c r="T28" s="7">
        <f>MAX(O28:S28)*5</f>
        <v>0.5</v>
      </c>
      <c r="U28" s="2">
        <f>E28+F28+G28+H28+I28</f>
        <v>3</v>
      </c>
      <c r="V28" s="2">
        <v>1</v>
      </c>
      <c r="W28" s="5">
        <f t="shared" si="12"/>
        <v>1.5</v>
      </c>
      <c r="X28" s="2" t="str">
        <f t="shared" si="13"/>
        <v>---</v>
      </c>
      <c r="Y28" s="2">
        <f t="shared" si="14"/>
        <v>0</v>
      </c>
      <c r="Z28" s="29" t="str">
        <f>IF(X28="Basso","Accettabile", IF(X28="---", "", "Ridurre"))</f>
        <v/>
      </c>
    </row>
    <row r="29" spans="1:26" ht="30" x14ac:dyDescent="0.25">
      <c r="A29" s="20" t="s">
        <v>76</v>
      </c>
      <c r="B29" s="32" t="s">
        <v>30</v>
      </c>
      <c r="C29" s="27"/>
      <c r="D29" s="13"/>
      <c r="E29" s="2">
        <v>0</v>
      </c>
      <c r="F29" s="2">
        <v>0</v>
      </c>
      <c r="G29" s="2">
        <v>1</v>
      </c>
      <c r="H29" s="2">
        <v>1</v>
      </c>
      <c r="I29" s="2">
        <v>1</v>
      </c>
      <c r="J29" s="3">
        <f t="shared" si="5"/>
        <v>0</v>
      </c>
      <c r="K29" s="3">
        <f t="shared" si="6"/>
        <v>0</v>
      </c>
      <c r="L29" s="3">
        <f t="shared" si="7"/>
        <v>0</v>
      </c>
      <c r="M29" s="3">
        <f t="shared" si="8"/>
        <v>0</v>
      </c>
      <c r="N29" s="3">
        <f t="shared" si="9"/>
        <v>0</v>
      </c>
      <c r="O29" s="6">
        <f t="shared" si="0"/>
        <v>0.1</v>
      </c>
      <c r="P29" s="6">
        <f t="shared" si="1"/>
        <v>0.1</v>
      </c>
      <c r="Q29" s="6">
        <f t="shared" si="2"/>
        <v>0.1</v>
      </c>
      <c r="R29" s="6">
        <f t="shared" si="3"/>
        <v>0.1</v>
      </c>
      <c r="S29" s="6">
        <f t="shared" si="4"/>
        <v>0.1</v>
      </c>
      <c r="T29" s="7">
        <f>MAX(O29:S29)*5</f>
        <v>0.5</v>
      </c>
      <c r="U29" s="2">
        <f>E29+F29+G29+H29+I29</f>
        <v>3</v>
      </c>
      <c r="V29" s="2">
        <v>1</v>
      </c>
      <c r="W29" s="5">
        <f t="shared" si="12"/>
        <v>1.5</v>
      </c>
      <c r="X29" s="2" t="str">
        <f t="shared" si="13"/>
        <v>---</v>
      </c>
      <c r="Y29" s="2">
        <f t="shared" si="14"/>
        <v>0</v>
      </c>
      <c r="Z29" s="29" t="str">
        <f>IF(X29="Basso","Accettabile", IF(X29="---", "", "Ridurre"))</f>
        <v/>
      </c>
    </row>
    <row r="30" spans="1:26" ht="30" x14ac:dyDescent="0.25">
      <c r="A30" s="21" t="s">
        <v>77</v>
      </c>
      <c r="B30" s="32" t="s">
        <v>31</v>
      </c>
      <c r="C30" s="27"/>
      <c r="D30" s="26"/>
      <c r="E30" s="2">
        <v>0</v>
      </c>
      <c r="F30" s="2">
        <v>0</v>
      </c>
      <c r="G30" s="2">
        <v>0</v>
      </c>
      <c r="H30" s="2">
        <v>0</v>
      </c>
      <c r="I30" s="2">
        <v>1</v>
      </c>
      <c r="J30" s="3">
        <f t="shared" si="5"/>
        <v>0</v>
      </c>
      <c r="K30" s="3">
        <f t="shared" si="6"/>
        <v>0</v>
      </c>
      <c r="L30" s="3">
        <f t="shared" si="7"/>
        <v>0</v>
      </c>
      <c r="M30" s="3">
        <f t="shared" si="8"/>
        <v>0</v>
      </c>
      <c r="N30" s="3">
        <f t="shared" si="9"/>
        <v>0</v>
      </c>
      <c r="O30" s="6">
        <f t="shared" si="0"/>
        <v>0.1</v>
      </c>
      <c r="P30" s="6">
        <f t="shared" si="1"/>
        <v>0.1</v>
      </c>
      <c r="Q30" s="6">
        <f t="shared" si="2"/>
        <v>0.1</v>
      </c>
      <c r="R30" s="6">
        <f t="shared" si="3"/>
        <v>0.1</v>
      </c>
      <c r="S30" s="6">
        <f t="shared" si="4"/>
        <v>0.1</v>
      </c>
      <c r="T30" s="7">
        <f>MAX(O30:S30)*5</f>
        <v>0.5</v>
      </c>
      <c r="U30" s="2">
        <f>E30+F30+G30+H30+I30</f>
        <v>1</v>
      </c>
      <c r="V30" s="2">
        <v>1</v>
      </c>
      <c r="W30" s="5">
        <f t="shared" si="12"/>
        <v>0.5</v>
      </c>
      <c r="X30" s="2" t="str">
        <f t="shared" si="13"/>
        <v>---</v>
      </c>
      <c r="Y30" s="2">
        <f t="shared" si="14"/>
        <v>0</v>
      </c>
      <c r="Z30" s="30" t="str">
        <f>IF(X30="Basso","Accettabile", IF(X30="---", "", "Ridurre"))</f>
        <v/>
      </c>
    </row>
    <row r="31" spans="1:26" x14ac:dyDescent="0.25">
      <c r="A31" s="35" t="s">
        <v>104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7"/>
    </row>
    <row r="32" spans="1:26" ht="45" x14ac:dyDescent="0.25">
      <c r="A32" s="20" t="s">
        <v>78</v>
      </c>
      <c r="B32" s="32" t="s">
        <v>32</v>
      </c>
      <c r="C32" s="27"/>
      <c r="D32" s="28"/>
      <c r="E32" s="2">
        <v>1</v>
      </c>
      <c r="F32" s="2">
        <v>1</v>
      </c>
      <c r="G32" s="2">
        <v>0</v>
      </c>
      <c r="H32" s="2">
        <v>0</v>
      </c>
      <c r="I32" s="2">
        <v>1</v>
      </c>
      <c r="J32" s="3">
        <f t="shared" ref="J32" si="16">IF(AND(E32=1,OR($C32="NO",$C32="?")),1,0)</f>
        <v>0</v>
      </c>
      <c r="K32" s="3">
        <f t="shared" ref="K32" si="17">IF(AND(F32=1,OR($C32="NO",$C32="?")),1,0)</f>
        <v>0</v>
      </c>
      <c r="L32" s="3">
        <f t="shared" ref="L32" si="18">IF(AND(G32=1,OR($C32="NO",$C32="?")),1,0)</f>
        <v>0</v>
      </c>
      <c r="M32" s="3">
        <f t="shared" ref="M32" si="19">IF(AND(H32=1,OR($C32="NO",$C32="?")),1,0)</f>
        <v>0</v>
      </c>
      <c r="N32" s="3">
        <f t="shared" ref="N32" si="20">IF(AND(I32=1,OR($C32="NO",$C32="?")),1,0)</f>
        <v>0</v>
      </c>
      <c r="O32" s="6">
        <f t="shared" ref="O32:O56" si="21">IF(J32=1,MAX(J$58,0.1),0.1)</f>
        <v>0.1</v>
      </c>
      <c r="P32" s="6">
        <f t="shared" ref="P32:P56" si="22">IF(K32=1,MAX(K$58,0.1),0.1)</f>
        <v>0.1</v>
      </c>
      <c r="Q32" s="6">
        <f t="shared" ref="Q32:Q56" si="23">IF(L32=1,MAX(L$58,0.1),0.1)</f>
        <v>0.1</v>
      </c>
      <c r="R32" s="6">
        <f t="shared" ref="R32:R56" si="24">IF(M32=1,MAX(M$58,0.1),0.1)</f>
        <v>0.1</v>
      </c>
      <c r="S32" s="6">
        <f t="shared" ref="S32:S56" si="25">IF(N32=1,MAX(N$58,0.1),0.1)</f>
        <v>0.1</v>
      </c>
      <c r="T32" s="7">
        <f t="shared" si="10"/>
        <v>0.5</v>
      </c>
      <c r="U32" s="2">
        <f t="shared" si="11"/>
        <v>3</v>
      </c>
      <c r="V32" s="2"/>
      <c r="W32" s="5">
        <f>U32*T32*(IF(AND(C32="NO",V32=1),5,1))</f>
        <v>1.5</v>
      </c>
      <c r="X32" s="2" t="str">
        <f t="shared" si="13"/>
        <v>---</v>
      </c>
      <c r="Y32" s="2">
        <f>IF(AND(C32="NO",V32=1),1,0)</f>
        <v>0</v>
      </c>
      <c r="Z32" s="25" t="str">
        <f t="shared" si="15"/>
        <v/>
      </c>
    </row>
    <row r="33" spans="1:26" ht="45" x14ac:dyDescent="0.25">
      <c r="A33" s="20" t="s">
        <v>79</v>
      </c>
      <c r="B33" s="32" t="s">
        <v>123</v>
      </c>
      <c r="C33" s="27"/>
      <c r="D33" s="13"/>
      <c r="E33" s="2">
        <v>1</v>
      </c>
      <c r="F33" s="2">
        <v>1</v>
      </c>
      <c r="G33" s="2">
        <v>0</v>
      </c>
      <c r="H33" s="2">
        <v>0</v>
      </c>
      <c r="I33" s="2">
        <v>1</v>
      </c>
      <c r="J33" s="3">
        <f t="shared" ref="J33:J56" si="26">IF(AND(E33=1,OR($C33="NO",$C33="?")),1,0)</f>
        <v>0</v>
      </c>
      <c r="K33" s="3">
        <f t="shared" ref="K33:K56" si="27">IF(AND(F33=1,OR($C33="NO",$C33="?")),1,0)</f>
        <v>0</v>
      </c>
      <c r="L33" s="3">
        <f t="shared" ref="L33:L56" si="28">IF(AND(G33=1,OR($C33="NO",$C33="?")),1,0)</f>
        <v>0</v>
      </c>
      <c r="M33" s="3">
        <f t="shared" ref="M33:M56" si="29">IF(AND(H33=1,OR($C33="NO",$C33="?")),1,0)</f>
        <v>0</v>
      </c>
      <c r="N33" s="3">
        <f t="shared" ref="N33:N56" si="30">IF(AND(I33=1,OR($C33="NO",$C33="?")),1,0)</f>
        <v>0</v>
      </c>
      <c r="O33" s="6">
        <f t="shared" si="21"/>
        <v>0.1</v>
      </c>
      <c r="P33" s="6">
        <f t="shared" si="22"/>
        <v>0.1</v>
      </c>
      <c r="Q33" s="6">
        <f t="shared" si="23"/>
        <v>0.1</v>
      </c>
      <c r="R33" s="6">
        <f t="shared" si="24"/>
        <v>0.1</v>
      </c>
      <c r="S33" s="6">
        <f t="shared" si="25"/>
        <v>0.1</v>
      </c>
      <c r="T33" s="7">
        <f t="shared" si="10"/>
        <v>0.5</v>
      </c>
      <c r="U33" s="2">
        <f t="shared" si="11"/>
        <v>3</v>
      </c>
      <c r="V33" s="2">
        <v>1</v>
      </c>
      <c r="W33" s="5">
        <f t="shared" ref="W33:W56" si="31">U33*T33*(IF(AND(C33="NO",V33=1),5,1))</f>
        <v>1.5</v>
      </c>
      <c r="X33" s="2" t="str">
        <f t="shared" si="13"/>
        <v>---</v>
      </c>
      <c r="Y33" s="2">
        <f t="shared" ref="Y33:Y56" si="32">IF(AND(C33="NO",V33=1),1,0)</f>
        <v>0</v>
      </c>
      <c r="Z33" s="29" t="str">
        <f t="shared" si="15"/>
        <v/>
      </c>
    </row>
    <row r="34" spans="1:26" ht="45" x14ac:dyDescent="0.25">
      <c r="A34" s="20" t="s">
        <v>80</v>
      </c>
      <c r="B34" s="32" t="s">
        <v>33</v>
      </c>
      <c r="C34" s="27"/>
      <c r="D34" s="13"/>
      <c r="E34" s="2">
        <v>1</v>
      </c>
      <c r="F34" s="2">
        <v>1</v>
      </c>
      <c r="G34" s="2">
        <v>1</v>
      </c>
      <c r="H34" s="2">
        <v>0</v>
      </c>
      <c r="I34" s="2">
        <v>1</v>
      </c>
      <c r="J34" s="3">
        <f t="shared" si="26"/>
        <v>0</v>
      </c>
      <c r="K34" s="3">
        <f t="shared" si="27"/>
        <v>0</v>
      </c>
      <c r="L34" s="3">
        <f t="shared" si="28"/>
        <v>0</v>
      </c>
      <c r="M34" s="3">
        <f t="shared" si="29"/>
        <v>0</v>
      </c>
      <c r="N34" s="3">
        <f t="shared" si="30"/>
        <v>0</v>
      </c>
      <c r="O34" s="6">
        <f t="shared" si="21"/>
        <v>0.1</v>
      </c>
      <c r="P34" s="6">
        <f t="shared" si="22"/>
        <v>0.1</v>
      </c>
      <c r="Q34" s="6">
        <f t="shared" si="23"/>
        <v>0.1</v>
      </c>
      <c r="R34" s="6">
        <f t="shared" si="24"/>
        <v>0.1</v>
      </c>
      <c r="S34" s="6">
        <f t="shared" si="25"/>
        <v>0.1</v>
      </c>
      <c r="T34" s="7">
        <f t="shared" si="10"/>
        <v>0.5</v>
      </c>
      <c r="U34" s="2">
        <f t="shared" si="11"/>
        <v>4</v>
      </c>
      <c r="V34" s="2">
        <v>1</v>
      </c>
      <c r="W34" s="5">
        <f t="shared" si="31"/>
        <v>2</v>
      </c>
      <c r="X34" s="2" t="str">
        <f t="shared" si="13"/>
        <v>---</v>
      </c>
      <c r="Y34" s="2">
        <f t="shared" si="32"/>
        <v>0</v>
      </c>
      <c r="Z34" s="29" t="str">
        <f t="shared" si="15"/>
        <v/>
      </c>
    </row>
    <row r="35" spans="1:26" ht="30" x14ac:dyDescent="0.25">
      <c r="A35" s="20" t="s">
        <v>81</v>
      </c>
      <c r="B35" s="32" t="s">
        <v>34</v>
      </c>
      <c r="C35" s="27"/>
      <c r="D35" s="13"/>
      <c r="E35" s="2">
        <v>1</v>
      </c>
      <c r="F35" s="2">
        <v>1</v>
      </c>
      <c r="G35" s="2">
        <v>1</v>
      </c>
      <c r="H35" s="2">
        <v>0</v>
      </c>
      <c r="I35" s="2">
        <v>1</v>
      </c>
      <c r="J35" s="3">
        <f t="shared" si="26"/>
        <v>0</v>
      </c>
      <c r="K35" s="3">
        <f t="shared" si="27"/>
        <v>0</v>
      </c>
      <c r="L35" s="3">
        <f t="shared" si="28"/>
        <v>0</v>
      </c>
      <c r="M35" s="3">
        <f t="shared" si="29"/>
        <v>0</v>
      </c>
      <c r="N35" s="3">
        <f t="shared" si="30"/>
        <v>0</v>
      </c>
      <c r="O35" s="6">
        <f t="shared" si="21"/>
        <v>0.1</v>
      </c>
      <c r="P35" s="6">
        <f t="shared" si="22"/>
        <v>0.1</v>
      </c>
      <c r="Q35" s="6">
        <f t="shared" si="23"/>
        <v>0.1</v>
      </c>
      <c r="R35" s="6">
        <f t="shared" si="24"/>
        <v>0.1</v>
      </c>
      <c r="S35" s="6">
        <f t="shared" si="25"/>
        <v>0.1</v>
      </c>
      <c r="T35" s="7">
        <f t="shared" si="10"/>
        <v>0.5</v>
      </c>
      <c r="U35" s="2">
        <f t="shared" si="11"/>
        <v>4</v>
      </c>
      <c r="V35" s="2"/>
      <c r="W35" s="5">
        <f t="shared" si="31"/>
        <v>2</v>
      </c>
      <c r="X35" s="2" t="str">
        <f t="shared" si="13"/>
        <v>---</v>
      </c>
      <c r="Y35" s="2">
        <f t="shared" si="32"/>
        <v>0</v>
      </c>
      <c r="Z35" s="29" t="str">
        <f t="shared" si="15"/>
        <v/>
      </c>
    </row>
    <row r="36" spans="1:26" ht="30" x14ac:dyDescent="0.25">
      <c r="A36" s="20" t="s">
        <v>82</v>
      </c>
      <c r="B36" s="32" t="s">
        <v>124</v>
      </c>
      <c r="C36" s="27"/>
      <c r="D36" s="13"/>
      <c r="E36" s="2">
        <v>1</v>
      </c>
      <c r="F36" s="2">
        <v>0</v>
      </c>
      <c r="G36" s="2">
        <v>0</v>
      </c>
      <c r="H36" s="2">
        <v>0</v>
      </c>
      <c r="I36" s="2">
        <v>1</v>
      </c>
      <c r="J36" s="3">
        <f t="shared" si="26"/>
        <v>0</v>
      </c>
      <c r="K36" s="3">
        <f t="shared" si="27"/>
        <v>0</v>
      </c>
      <c r="L36" s="3">
        <f t="shared" si="28"/>
        <v>0</v>
      </c>
      <c r="M36" s="3">
        <f t="shared" si="29"/>
        <v>0</v>
      </c>
      <c r="N36" s="3">
        <f t="shared" si="30"/>
        <v>0</v>
      </c>
      <c r="O36" s="6">
        <f t="shared" si="21"/>
        <v>0.1</v>
      </c>
      <c r="P36" s="6">
        <f t="shared" si="22"/>
        <v>0.1</v>
      </c>
      <c r="Q36" s="6">
        <f t="shared" si="23"/>
        <v>0.1</v>
      </c>
      <c r="R36" s="6">
        <f t="shared" si="24"/>
        <v>0.1</v>
      </c>
      <c r="S36" s="6">
        <f t="shared" si="25"/>
        <v>0.1</v>
      </c>
      <c r="T36" s="7">
        <f t="shared" si="10"/>
        <v>0.5</v>
      </c>
      <c r="U36" s="2">
        <f t="shared" si="11"/>
        <v>2</v>
      </c>
      <c r="V36" s="2"/>
      <c r="W36" s="5">
        <f t="shared" si="31"/>
        <v>1</v>
      </c>
      <c r="X36" s="2" t="str">
        <f t="shared" si="13"/>
        <v>---</v>
      </c>
      <c r="Y36" s="2">
        <f t="shared" si="32"/>
        <v>0</v>
      </c>
      <c r="Z36" s="29" t="str">
        <f t="shared" si="15"/>
        <v/>
      </c>
    </row>
    <row r="37" spans="1:26" ht="30" x14ac:dyDescent="0.25">
      <c r="A37" s="20" t="s">
        <v>83</v>
      </c>
      <c r="B37" s="32" t="s">
        <v>35</v>
      </c>
      <c r="C37" s="27"/>
      <c r="D37" s="13"/>
      <c r="E37" s="2">
        <v>1</v>
      </c>
      <c r="F37" s="2">
        <v>0</v>
      </c>
      <c r="G37" s="2">
        <v>0</v>
      </c>
      <c r="H37" s="2">
        <v>0</v>
      </c>
      <c r="I37" s="2">
        <v>1</v>
      </c>
      <c r="J37" s="3">
        <f t="shared" si="26"/>
        <v>0</v>
      </c>
      <c r="K37" s="3">
        <f t="shared" si="27"/>
        <v>0</v>
      </c>
      <c r="L37" s="3">
        <f t="shared" si="28"/>
        <v>0</v>
      </c>
      <c r="M37" s="3">
        <f t="shared" si="29"/>
        <v>0</v>
      </c>
      <c r="N37" s="3">
        <f t="shared" si="30"/>
        <v>0</v>
      </c>
      <c r="O37" s="6">
        <f t="shared" si="21"/>
        <v>0.1</v>
      </c>
      <c r="P37" s="6">
        <f t="shared" si="22"/>
        <v>0.1</v>
      </c>
      <c r="Q37" s="6">
        <f t="shared" si="23"/>
        <v>0.1</v>
      </c>
      <c r="R37" s="6">
        <f t="shared" si="24"/>
        <v>0.1</v>
      </c>
      <c r="S37" s="6">
        <f t="shared" si="25"/>
        <v>0.1</v>
      </c>
      <c r="T37" s="7">
        <f t="shared" si="10"/>
        <v>0.5</v>
      </c>
      <c r="U37" s="2">
        <f t="shared" si="11"/>
        <v>2</v>
      </c>
      <c r="V37" s="2"/>
      <c r="W37" s="5">
        <f t="shared" si="31"/>
        <v>1</v>
      </c>
      <c r="X37" s="2" t="str">
        <f t="shared" si="13"/>
        <v>---</v>
      </c>
      <c r="Y37" s="2">
        <f t="shared" si="32"/>
        <v>0</v>
      </c>
      <c r="Z37" s="29" t="str">
        <f t="shared" si="15"/>
        <v/>
      </c>
    </row>
    <row r="38" spans="1:26" ht="30" x14ac:dyDescent="0.25">
      <c r="A38" s="20" t="s">
        <v>84</v>
      </c>
      <c r="B38" s="32" t="s">
        <v>125</v>
      </c>
      <c r="C38" s="27"/>
      <c r="D38" s="13"/>
      <c r="E38" s="2">
        <v>1</v>
      </c>
      <c r="F38" s="2">
        <v>1</v>
      </c>
      <c r="G38" s="2">
        <v>1</v>
      </c>
      <c r="H38" s="2">
        <v>0</v>
      </c>
      <c r="I38" s="2">
        <v>1</v>
      </c>
      <c r="J38" s="3">
        <f t="shared" si="26"/>
        <v>0</v>
      </c>
      <c r="K38" s="3">
        <f t="shared" si="27"/>
        <v>0</v>
      </c>
      <c r="L38" s="3">
        <f t="shared" si="28"/>
        <v>0</v>
      </c>
      <c r="M38" s="3">
        <f t="shared" si="29"/>
        <v>0</v>
      </c>
      <c r="N38" s="3">
        <f t="shared" si="30"/>
        <v>0</v>
      </c>
      <c r="O38" s="6">
        <f t="shared" si="21"/>
        <v>0.1</v>
      </c>
      <c r="P38" s="6">
        <f t="shared" si="22"/>
        <v>0.1</v>
      </c>
      <c r="Q38" s="6">
        <f t="shared" si="23"/>
        <v>0.1</v>
      </c>
      <c r="R38" s="6">
        <f t="shared" si="24"/>
        <v>0.1</v>
      </c>
      <c r="S38" s="6">
        <f t="shared" si="25"/>
        <v>0.1</v>
      </c>
      <c r="T38" s="7">
        <f t="shared" si="10"/>
        <v>0.5</v>
      </c>
      <c r="U38" s="2">
        <f t="shared" si="11"/>
        <v>4</v>
      </c>
      <c r="V38" s="2"/>
      <c r="W38" s="5">
        <f t="shared" si="31"/>
        <v>2</v>
      </c>
      <c r="X38" s="2" t="str">
        <f t="shared" si="13"/>
        <v>---</v>
      </c>
      <c r="Y38" s="2">
        <f t="shared" si="32"/>
        <v>0</v>
      </c>
      <c r="Z38" s="29" t="str">
        <f t="shared" si="15"/>
        <v/>
      </c>
    </row>
    <row r="39" spans="1:26" ht="30" x14ac:dyDescent="0.25">
      <c r="A39" s="20" t="s">
        <v>85</v>
      </c>
      <c r="B39" s="32" t="s">
        <v>36</v>
      </c>
      <c r="C39" s="27"/>
      <c r="D39" s="13"/>
      <c r="E39" s="2">
        <v>1</v>
      </c>
      <c r="F39" s="2">
        <v>1</v>
      </c>
      <c r="G39" s="2">
        <v>1</v>
      </c>
      <c r="H39" s="2">
        <v>1</v>
      </c>
      <c r="I39" s="2">
        <v>1</v>
      </c>
      <c r="J39" s="3">
        <f t="shared" si="26"/>
        <v>0</v>
      </c>
      <c r="K39" s="3">
        <f t="shared" si="27"/>
        <v>0</v>
      </c>
      <c r="L39" s="3">
        <f t="shared" si="28"/>
        <v>0</v>
      </c>
      <c r="M39" s="3">
        <f t="shared" si="29"/>
        <v>0</v>
      </c>
      <c r="N39" s="3">
        <f t="shared" si="30"/>
        <v>0</v>
      </c>
      <c r="O39" s="6">
        <f t="shared" si="21"/>
        <v>0.1</v>
      </c>
      <c r="P39" s="6">
        <f t="shared" si="22"/>
        <v>0.1</v>
      </c>
      <c r="Q39" s="6">
        <f t="shared" si="23"/>
        <v>0.1</v>
      </c>
      <c r="R39" s="6">
        <f t="shared" si="24"/>
        <v>0.1</v>
      </c>
      <c r="S39" s="6">
        <f t="shared" si="25"/>
        <v>0.1</v>
      </c>
      <c r="T39" s="7">
        <f t="shared" si="10"/>
        <v>0.5</v>
      </c>
      <c r="U39" s="2">
        <f t="shared" si="11"/>
        <v>5</v>
      </c>
      <c r="V39" s="2">
        <v>1</v>
      </c>
      <c r="W39" s="5">
        <f t="shared" si="31"/>
        <v>2.5</v>
      </c>
      <c r="X39" s="2" t="str">
        <f t="shared" si="13"/>
        <v>---</v>
      </c>
      <c r="Y39" s="2">
        <f t="shared" si="32"/>
        <v>0</v>
      </c>
      <c r="Z39" s="29" t="str">
        <f t="shared" si="15"/>
        <v/>
      </c>
    </row>
    <row r="40" spans="1:26" ht="30" x14ac:dyDescent="0.25">
      <c r="A40" s="20" t="s">
        <v>86</v>
      </c>
      <c r="B40" s="32" t="s">
        <v>37</v>
      </c>
      <c r="C40" s="27"/>
      <c r="D40" s="13"/>
      <c r="E40" s="2">
        <v>0</v>
      </c>
      <c r="F40" s="2">
        <v>1</v>
      </c>
      <c r="G40" s="2">
        <v>1</v>
      </c>
      <c r="H40" s="2">
        <v>1</v>
      </c>
      <c r="I40" s="2">
        <v>1</v>
      </c>
      <c r="J40" s="3">
        <f t="shared" si="26"/>
        <v>0</v>
      </c>
      <c r="K40" s="3">
        <f t="shared" si="27"/>
        <v>0</v>
      </c>
      <c r="L40" s="3">
        <f t="shared" si="28"/>
        <v>0</v>
      </c>
      <c r="M40" s="3">
        <f t="shared" si="29"/>
        <v>0</v>
      </c>
      <c r="N40" s="3">
        <f t="shared" si="30"/>
        <v>0</v>
      </c>
      <c r="O40" s="6">
        <f t="shared" si="21"/>
        <v>0.1</v>
      </c>
      <c r="P40" s="6">
        <f t="shared" si="22"/>
        <v>0.1</v>
      </c>
      <c r="Q40" s="6">
        <f t="shared" si="23"/>
        <v>0.1</v>
      </c>
      <c r="R40" s="6">
        <f t="shared" si="24"/>
        <v>0.1</v>
      </c>
      <c r="S40" s="6">
        <f t="shared" si="25"/>
        <v>0.1</v>
      </c>
      <c r="T40" s="7">
        <f t="shared" si="10"/>
        <v>0.5</v>
      </c>
      <c r="U40" s="2">
        <f t="shared" si="11"/>
        <v>4</v>
      </c>
      <c r="V40" s="2"/>
      <c r="W40" s="5">
        <f t="shared" si="31"/>
        <v>2</v>
      </c>
      <c r="X40" s="2" t="str">
        <f t="shared" si="13"/>
        <v>---</v>
      </c>
      <c r="Y40" s="2">
        <f t="shared" si="32"/>
        <v>0</v>
      </c>
      <c r="Z40" s="29" t="str">
        <f t="shared" si="15"/>
        <v/>
      </c>
    </row>
    <row r="41" spans="1:26" ht="18" x14ac:dyDescent="0.25">
      <c r="A41" s="20" t="s">
        <v>87</v>
      </c>
      <c r="B41" s="32" t="s">
        <v>38</v>
      </c>
      <c r="C41" s="27"/>
      <c r="D41" s="13"/>
      <c r="E41" s="2">
        <v>1</v>
      </c>
      <c r="F41" s="2">
        <v>1</v>
      </c>
      <c r="G41" s="2">
        <v>1</v>
      </c>
      <c r="H41" s="2">
        <v>1</v>
      </c>
      <c r="I41" s="2">
        <v>1</v>
      </c>
      <c r="J41" s="3">
        <f t="shared" si="26"/>
        <v>0</v>
      </c>
      <c r="K41" s="3">
        <f t="shared" si="27"/>
        <v>0</v>
      </c>
      <c r="L41" s="3">
        <f t="shared" si="28"/>
        <v>0</v>
      </c>
      <c r="M41" s="3">
        <f t="shared" si="29"/>
        <v>0</v>
      </c>
      <c r="N41" s="3">
        <f t="shared" si="30"/>
        <v>0</v>
      </c>
      <c r="O41" s="6">
        <f t="shared" si="21"/>
        <v>0.1</v>
      </c>
      <c r="P41" s="6">
        <f t="shared" si="22"/>
        <v>0.1</v>
      </c>
      <c r="Q41" s="6">
        <f t="shared" si="23"/>
        <v>0.1</v>
      </c>
      <c r="R41" s="6">
        <f t="shared" si="24"/>
        <v>0.1</v>
      </c>
      <c r="S41" s="6">
        <f t="shared" si="25"/>
        <v>0.1</v>
      </c>
      <c r="T41" s="7">
        <f t="shared" si="10"/>
        <v>0.5</v>
      </c>
      <c r="U41" s="2">
        <f t="shared" si="11"/>
        <v>5</v>
      </c>
      <c r="V41" s="2"/>
      <c r="W41" s="5">
        <f t="shared" si="31"/>
        <v>2.5</v>
      </c>
      <c r="X41" s="2" t="str">
        <f t="shared" si="13"/>
        <v>---</v>
      </c>
      <c r="Y41" s="2">
        <f t="shared" si="32"/>
        <v>0</v>
      </c>
      <c r="Z41" s="29" t="str">
        <f t="shared" si="15"/>
        <v/>
      </c>
    </row>
    <row r="42" spans="1:26" ht="30" x14ac:dyDescent="0.25">
      <c r="A42" s="20" t="s">
        <v>88</v>
      </c>
      <c r="B42" s="32" t="s">
        <v>39</v>
      </c>
      <c r="C42" s="27"/>
      <c r="D42" s="13"/>
      <c r="E42" s="2">
        <v>0</v>
      </c>
      <c r="F42" s="2">
        <v>0</v>
      </c>
      <c r="G42" s="2">
        <v>1</v>
      </c>
      <c r="H42" s="2">
        <v>1</v>
      </c>
      <c r="I42" s="2">
        <v>1</v>
      </c>
      <c r="J42" s="3">
        <f t="shared" si="26"/>
        <v>0</v>
      </c>
      <c r="K42" s="3">
        <f t="shared" si="27"/>
        <v>0</v>
      </c>
      <c r="L42" s="3">
        <f t="shared" si="28"/>
        <v>0</v>
      </c>
      <c r="M42" s="3">
        <f t="shared" si="29"/>
        <v>0</v>
      </c>
      <c r="N42" s="3">
        <f t="shared" si="30"/>
        <v>0</v>
      </c>
      <c r="O42" s="6">
        <f t="shared" si="21"/>
        <v>0.1</v>
      </c>
      <c r="P42" s="6">
        <f t="shared" si="22"/>
        <v>0.1</v>
      </c>
      <c r="Q42" s="6">
        <f t="shared" si="23"/>
        <v>0.1</v>
      </c>
      <c r="R42" s="6">
        <f t="shared" si="24"/>
        <v>0.1</v>
      </c>
      <c r="S42" s="6">
        <f t="shared" si="25"/>
        <v>0.1</v>
      </c>
      <c r="T42" s="7">
        <f t="shared" si="10"/>
        <v>0.5</v>
      </c>
      <c r="U42" s="2">
        <f t="shared" si="11"/>
        <v>3</v>
      </c>
      <c r="V42" s="2">
        <v>1</v>
      </c>
      <c r="W42" s="5">
        <f t="shared" si="31"/>
        <v>1.5</v>
      </c>
      <c r="X42" s="2" t="str">
        <f t="shared" si="13"/>
        <v>---</v>
      </c>
      <c r="Y42" s="2">
        <f t="shared" si="32"/>
        <v>0</v>
      </c>
      <c r="Z42" s="29" t="str">
        <f t="shared" si="15"/>
        <v/>
      </c>
    </row>
    <row r="43" spans="1:26" ht="27" customHeight="1" x14ac:dyDescent="0.25">
      <c r="A43" s="20" t="s">
        <v>89</v>
      </c>
      <c r="B43" s="32" t="s">
        <v>40</v>
      </c>
      <c r="C43" s="27"/>
      <c r="D43" s="13"/>
      <c r="E43" s="2">
        <v>0</v>
      </c>
      <c r="F43" s="2">
        <v>0</v>
      </c>
      <c r="G43" s="2">
        <v>1</v>
      </c>
      <c r="H43" s="2">
        <v>1</v>
      </c>
      <c r="I43" s="2">
        <v>1</v>
      </c>
      <c r="J43" s="3">
        <f t="shared" si="26"/>
        <v>0</v>
      </c>
      <c r="K43" s="3">
        <f t="shared" si="27"/>
        <v>0</v>
      </c>
      <c r="L43" s="3">
        <f t="shared" si="28"/>
        <v>0</v>
      </c>
      <c r="M43" s="3">
        <f t="shared" si="29"/>
        <v>0</v>
      </c>
      <c r="N43" s="3">
        <f t="shared" si="30"/>
        <v>0</v>
      </c>
      <c r="O43" s="6">
        <f t="shared" si="21"/>
        <v>0.1</v>
      </c>
      <c r="P43" s="6">
        <f t="shared" si="22"/>
        <v>0.1</v>
      </c>
      <c r="Q43" s="6">
        <f t="shared" si="23"/>
        <v>0.1</v>
      </c>
      <c r="R43" s="6">
        <f t="shared" si="24"/>
        <v>0.1</v>
      </c>
      <c r="S43" s="6">
        <f t="shared" si="25"/>
        <v>0.1</v>
      </c>
      <c r="T43" s="7">
        <f t="shared" si="10"/>
        <v>0.5</v>
      </c>
      <c r="U43" s="2">
        <f t="shared" si="11"/>
        <v>3</v>
      </c>
      <c r="V43" s="2">
        <v>1</v>
      </c>
      <c r="W43" s="5">
        <f t="shared" si="31"/>
        <v>1.5</v>
      </c>
      <c r="X43" s="2" t="str">
        <f t="shared" si="13"/>
        <v>---</v>
      </c>
      <c r="Y43" s="2">
        <f t="shared" si="32"/>
        <v>0</v>
      </c>
      <c r="Z43" s="29" t="str">
        <f t="shared" si="15"/>
        <v/>
      </c>
    </row>
    <row r="44" spans="1:26" ht="60" x14ac:dyDescent="0.25">
      <c r="A44" s="20" t="s">
        <v>90</v>
      </c>
      <c r="B44" s="32" t="s">
        <v>41</v>
      </c>
      <c r="C44" s="27"/>
      <c r="D44" s="13"/>
      <c r="E44" s="2">
        <v>1</v>
      </c>
      <c r="F44" s="2">
        <v>0</v>
      </c>
      <c r="G44" s="2">
        <v>0</v>
      </c>
      <c r="H44" s="2">
        <v>1</v>
      </c>
      <c r="I44" s="2">
        <v>1</v>
      </c>
      <c r="J44" s="3">
        <f t="shared" si="26"/>
        <v>0</v>
      </c>
      <c r="K44" s="3">
        <f t="shared" si="27"/>
        <v>0</v>
      </c>
      <c r="L44" s="3">
        <f t="shared" si="28"/>
        <v>0</v>
      </c>
      <c r="M44" s="3">
        <f t="shared" si="29"/>
        <v>0</v>
      </c>
      <c r="N44" s="3">
        <f t="shared" si="30"/>
        <v>0</v>
      </c>
      <c r="O44" s="6">
        <f t="shared" si="21"/>
        <v>0.1</v>
      </c>
      <c r="P44" s="6">
        <f t="shared" si="22"/>
        <v>0.1</v>
      </c>
      <c r="Q44" s="6">
        <f t="shared" si="23"/>
        <v>0.1</v>
      </c>
      <c r="R44" s="6">
        <f t="shared" si="24"/>
        <v>0.1</v>
      </c>
      <c r="S44" s="6">
        <f t="shared" si="25"/>
        <v>0.1</v>
      </c>
      <c r="T44" s="7">
        <f t="shared" si="10"/>
        <v>0.5</v>
      </c>
      <c r="U44" s="2">
        <f t="shared" si="11"/>
        <v>3</v>
      </c>
      <c r="V44" s="2"/>
      <c r="W44" s="5">
        <f t="shared" si="31"/>
        <v>1.5</v>
      </c>
      <c r="X44" s="2" t="str">
        <f t="shared" si="13"/>
        <v>---</v>
      </c>
      <c r="Y44" s="2">
        <f t="shared" si="32"/>
        <v>0</v>
      </c>
      <c r="Z44" s="29" t="str">
        <f t="shared" si="15"/>
        <v/>
      </c>
    </row>
    <row r="45" spans="1:26" ht="30" x14ac:dyDescent="0.25">
      <c r="A45" s="20" t="s">
        <v>91</v>
      </c>
      <c r="B45" s="32" t="s">
        <v>42</v>
      </c>
      <c r="C45" s="27"/>
      <c r="D45" s="13"/>
      <c r="E45" s="2">
        <v>0</v>
      </c>
      <c r="F45" s="2">
        <v>0</v>
      </c>
      <c r="G45" s="2">
        <v>1</v>
      </c>
      <c r="H45" s="2">
        <v>1</v>
      </c>
      <c r="I45" s="2">
        <v>1</v>
      </c>
      <c r="J45" s="3">
        <f t="shared" si="26"/>
        <v>0</v>
      </c>
      <c r="K45" s="3">
        <f t="shared" si="27"/>
        <v>0</v>
      </c>
      <c r="L45" s="3">
        <f t="shared" si="28"/>
        <v>0</v>
      </c>
      <c r="M45" s="3">
        <f t="shared" si="29"/>
        <v>0</v>
      </c>
      <c r="N45" s="3">
        <f t="shared" si="30"/>
        <v>0</v>
      </c>
      <c r="O45" s="6">
        <f t="shared" si="21"/>
        <v>0.1</v>
      </c>
      <c r="P45" s="6">
        <f t="shared" si="22"/>
        <v>0.1</v>
      </c>
      <c r="Q45" s="6">
        <f t="shared" si="23"/>
        <v>0.1</v>
      </c>
      <c r="R45" s="6">
        <f t="shared" si="24"/>
        <v>0.1</v>
      </c>
      <c r="S45" s="6">
        <f t="shared" si="25"/>
        <v>0.1</v>
      </c>
      <c r="T45" s="7">
        <f t="shared" si="10"/>
        <v>0.5</v>
      </c>
      <c r="U45" s="2">
        <f t="shared" si="11"/>
        <v>3</v>
      </c>
      <c r="V45" s="2">
        <v>1</v>
      </c>
      <c r="W45" s="5">
        <f t="shared" si="31"/>
        <v>1.5</v>
      </c>
      <c r="X45" s="2" t="str">
        <f t="shared" si="13"/>
        <v>---</v>
      </c>
      <c r="Y45" s="2">
        <f t="shared" si="32"/>
        <v>0</v>
      </c>
      <c r="Z45" s="29" t="str">
        <f t="shared" si="15"/>
        <v/>
      </c>
    </row>
    <row r="46" spans="1:26" ht="30" x14ac:dyDescent="0.25">
      <c r="A46" s="20" t="s">
        <v>92</v>
      </c>
      <c r="B46" s="32" t="s">
        <v>126</v>
      </c>
      <c r="C46" s="27"/>
      <c r="D46" s="13"/>
      <c r="E46" s="2">
        <v>0</v>
      </c>
      <c r="F46" s="2">
        <v>0</v>
      </c>
      <c r="G46" s="2">
        <v>1</v>
      </c>
      <c r="H46" s="2">
        <v>1</v>
      </c>
      <c r="I46" s="2">
        <v>1</v>
      </c>
      <c r="J46" s="3">
        <f t="shared" si="26"/>
        <v>0</v>
      </c>
      <c r="K46" s="3">
        <f t="shared" si="27"/>
        <v>0</v>
      </c>
      <c r="L46" s="3">
        <f t="shared" si="28"/>
        <v>0</v>
      </c>
      <c r="M46" s="3">
        <f t="shared" si="29"/>
        <v>0</v>
      </c>
      <c r="N46" s="3">
        <f t="shared" si="30"/>
        <v>0</v>
      </c>
      <c r="O46" s="6">
        <f t="shared" si="21"/>
        <v>0.1</v>
      </c>
      <c r="P46" s="6">
        <f t="shared" si="22"/>
        <v>0.1</v>
      </c>
      <c r="Q46" s="6">
        <f t="shared" si="23"/>
        <v>0.1</v>
      </c>
      <c r="R46" s="6">
        <f t="shared" si="24"/>
        <v>0.1</v>
      </c>
      <c r="S46" s="6">
        <f t="shared" si="25"/>
        <v>0.1</v>
      </c>
      <c r="T46" s="7">
        <f t="shared" si="10"/>
        <v>0.5</v>
      </c>
      <c r="U46" s="2">
        <f t="shared" si="11"/>
        <v>3</v>
      </c>
      <c r="V46" s="2">
        <v>1</v>
      </c>
      <c r="W46" s="5">
        <f t="shared" si="31"/>
        <v>1.5</v>
      </c>
      <c r="X46" s="2" t="str">
        <f t="shared" si="13"/>
        <v>---</v>
      </c>
      <c r="Y46" s="2">
        <f t="shared" si="32"/>
        <v>0</v>
      </c>
      <c r="Z46" s="29" t="str">
        <f t="shared" si="15"/>
        <v/>
      </c>
    </row>
    <row r="47" spans="1:26" ht="45" x14ac:dyDescent="0.25">
      <c r="A47" s="20" t="s">
        <v>93</v>
      </c>
      <c r="B47" s="32" t="s">
        <v>43</v>
      </c>
      <c r="C47" s="27"/>
      <c r="D47" s="13"/>
      <c r="E47" s="2">
        <v>1</v>
      </c>
      <c r="F47" s="2">
        <v>1</v>
      </c>
      <c r="G47" s="2">
        <v>0</v>
      </c>
      <c r="H47" s="2">
        <v>0</v>
      </c>
      <c r="I47" s="2">
        <v>1</v>
      </c>
      <c r="J47" s="3">
        <f t="shared" si="26"/>
        <v>0</v>
      </c>
      <c r="K47" s="3">
        <f t="shared" si="27"/>
        <v>0</v>
      </c>
      <c r="L47" s="3">
        <f t="shared" si="28"/>
        <v>0</v>
      </c>
      <c r="M47" s="3">
        <f t="shared" si="29"/>
        <v>0</v>
      </c>
      <c r="N47" s="3">
        <f t="shared" si="30"/>
        <v>0</v>
      </c>
      <c r="O47" s="6">
        <f t="shared" si="21"/>
        <v>0.1</v>
      </c>
      <c r="P47" s="6">
        <f t="shared" si="22"/>
        <v>0.1</v>
      </c>
      <c r="Q47" s="6">
        <f t="shared" si="23"/>
        <v>0.1</v>
      </c>
      <c r="R47" s="6">
        <f t="shared" si="24"/>
        <v>0.1</v>
      </c>
      <c r="S47" s="6">
        <f t="shared" si="25"/>
        <v>0.1</v>
      </c>
      <c r="T47" s="7">
        <f t="shared" si="10"/>
        <v>0.5</v>
      </c>
      <c r="U47" s="2">
        <f t="shared" si="11"/>
        <v>3</v>
      </c>
      <c r="V47" s="2"/>
      <c r="W47" s="5">
        <f t="shared" si="31"/>
        <v>1.5</v>
      </c>
      <c r="X47" s="2" t="str">
        <f t="shared" si="13"/>
        <v>---</v>
      </c>
      <c r="Y47" s="2">
        <f t="shared" si="32"/>
        <v>0</v>
      </c>
      <c r="Z47" s="29" t="str">
        <f t="shared" si="15"/>
        <v/>
      </c>
    </row>
    <row r="48" spans="1:26" ht="30" x14ac:dyDescent="0.25">
      <c r="A48" s="20" t="s">
        <v>94</v>
      </c>
      <c r="B48" s="32" t="s">
        <v>44</v>
      </c>
      <c r="C48" s="27"/>
      <c r="D48" s="13"/>
      <c r="E48" s="2">
        <v>1</v>
      </c>
      <c r="F48" s="2">
        <v>1</v>
      </c>
      <c r="G48" s="2">
        <v>0</v>
      </c>
      <c r="H48" s="2">
        <v>0</v>
      </c>
      <c r="I48" s="2">
        <v>1</v>
      </c>
      <c r="J48" s="3">
        <f t="shared" si="26"/>
        <v>0</v>
      </c>
      <c r="K48" s="3">
        <f t="shared" si="27"/>
        <v>0</v>
      </c>
      <c r="L48" s="3">
        <f t="shared" si="28"/>
        <v>0</v>
      </c>
      <c r="M48" s="3">
        <f t="shared" si="29"/>
        <v>0</v>
      </c>
      <c r="N48" s="3">
        <f t="shared" si="30"/>
        <v>0</v>
      </c>
      <c r="O48" s="6">
        <f t="shared" si="21"/>
        <v>0.1</v>
      </c>
      <c r="P48" s="6">
        <f t="shared" si="22"/>
        <v>0.1</v>
      </c>
      <c r="Q48" s="6">
        <f t="shared" si="23"/>
        <v>0.1</v>
      </c>
      <c r="R48" s="6">
        <f t="shared" si="24"/>
        <v>0.1</v>
      </c>
      <c r="S48" s="6">
        <f t="shared" si="25"/>
        <v>0.1</v>
      </c>
      <c r="T48" s="7">
        <f t="shared" si="10"/>
        <v>0.5</v>
      </c>
      <c r="U48" s="2">
        <f t="shared" si="11"/>
        <v>3</v>
      </c>
      <c r="V48" s="2"/>
      <c r="W48" s="5">
        <f t="shared" si="31"/>
        <v>1.5</v>
      </c>
      <c r="X48" s="2" t="str">
        <f t="shared" si="13"/>
        <v>---</v>
      </c>
      <c r="Y48" s="2">
        <f t="shared" si="32"/>
        <v>0</v>
      </c>
      <c r="Z48" s="29" t="str">
        <f t="shared" si="15"/>
        <v/>
      </c>
    </row>
    <row r="49" spans="1:26" ht="30" x14ac:dyDescent="0.25">
      <c r="A49" s="20" t="s">
        <v>95</v>
      </c>
      <c r="B49" s="32" t="s">
        <v>45</v>
      </c>
      <c r="C49" s="27"/>
      <c r="D49" s="13"/>
      <c r="E49" s="2">
        <v>0</v>
      </c>
      <c r="F49" s="2">
        <v>0</v>
      </c>
      <c r="G49" s="2">
        <v>0</v>
      </c>
      <c r="H49" s="2">
        <v>1</v>
      </c>
      <c r="I49" s="2">
        <v>1</v>
      </c>
      <c r="J49" s="3">
        <f t="shared" si="26"/>
        <v>0</v>
      </c>
      <c r="K49" s="3">
        <f t="shared" si="27"/>
        <v>0</v>
      </c>
      <c r="L49" s="3">
        <f t="shared" si="28"/>
        <v>0</v>
      </c>
      <c r="M49" s="3">
        <f t="shared" si="29"/>
        <v>0</v>
      </c>
      <c r="N49" s="3">
        <f t="shared" si="30"/>
        <v>0</v>
      </c>
      <c r="O49" s="6">
        <f t="shared" si="21"/>
        <v>0.1</v>
      </c>
      <c r="P49" s="6">
        <f t="shared" si="22"/>
        <v>0.1</v>
      </c>
      <c r="Q49" s="6">
        <f t="shared" si="23"/>
        <v>0.1</v>
      </c>
      <c r="R49" s="6">
        <f t="shared" si="24"/>
        <v>0.1</v>
      </c>
      <c r="S49" s="6">
        <f t="shared" si="25"/>
        <v>0.1</v>
      </c>
      <c r="T49" s="7">
        <f t="shared" si="10"/>
        <v>0.5</v>
      </c>
      <c r="U49" s="2">
        <f t="shared" si="11"/>
        <v>2</v>
      </c>
      <c r="V49" s="2">
        <v>1</v>
      </c>
      <c r="W49" s="5">
        <f t="shared" si="31"/>
        <v>1</v>
      </c>
      <c r="X49" s="2" t="str">
        <f t="shared" si="13"/>
        <v>---</v>
      </c>
      <c r="Y49" s="2">
        <f t="shared" si="32"/>
        <v>0</v>
      </c>
      <c r="Z49" s="29" t="str">
        <f t="shared" si="15"/>
        <v/>
      </c>
    </row>
    <row r="50" spans="1:26" ht="45" x14ac:dyDescent="0.25">
      <c r="A50" s="20" t="s">
        <v>96</v>
      </c>
      <c r="B50" s="32" t="s">
        <v>46</v>
      </c>
      <c r="C50" s="27"/>
      <c r="D50" s="13"/>
      <c r="E50" s="2">
        <v>0</v>
      </c>
      <c r="F50" s="2">
        <v>0</v>
      </c>
      <c r="G50" s="2">
        <v>1</v>
      </c>
      <c r="H50" s="2">
        <v>1</v>
      </c>
      <c r="I50" s="2">
        <v>1</v>
      </c>
      <c r="J50" s="3">
        <f t="shared" si="26"/>
        <v>0</v>
      </c>
      <c r="K50" s="3">
        <f t="shared" si="27"/>
        <v>0</v>
      </c>
      <c r="L50" s="3">
        <f t="shared" si="28"/>
        <v>0</v>
      </c>
      <c r="M50" s="3">
        <f t="shared" si="29"/>
        <v>0</v>
      </c>
      <c r="N50" s="3">
        <f t="shared" si="30"/>
        <v>0</v>
      </c>
      <c r="O50" s="6">
        <f t="shared" si="21"/>
        <v>0.1</v>
      </c>
      <c r="P50" s="6">
        <f t="shared" si="22"/>
        <v>0.1</v>
      </c>
      <c r="Q50" s="6">
        <f t="shared" si="23"/>
        <v>0.1</v>
      </c>
      <c r="R50" s="6">
        <f t="shared" si="24"/>
        <v>0.1</v>
      </c>
      <c r="S50" s="6">
        <f t="shared" si="25"/>
        <v>0.1</v>
      </c>
      <c r="T50" s="7">
        <f t="shared" si="10"/>
        <v>0.5</v>
      </c>
      <c r="U50" s="2">
        <f t="shared" si="11"/>
        <v>3</v>
      </c>
      <c r="V50" s="2"/>
      <c r="W50" s="5">
        <f t="shared" si="31"/>
        <v>1.5</v>
      </c>
      <c r="X50" s="2" t="str">
        <f t="shared" si="13"/>
        <v>---</v>
      </c>
      <c r="Y50" s="2">
        <f t="shared" si="32"/>
        <v>0</v>
      </c>
      <c r="Z50" s="29" t="str">
        <f t="shared" si="15"/>
        <v/>
      </c>
    </row>
    <row r="51" spans="1:26" ht="33" customHeight="1" x14ac:dyDescent="0.25">
      <c r="A51" s="20" t="s">
        <v>97</v>
      </c>
      <c r="B51" s="32" t="s">
        <v>47</v>
      </c>
      <c r="C51" s="27"/>
      <c r="D51" s="13"/>
      <c r="E51" s="2">
        <v>1</v>
      </c>
      <c r="F51" s="2">
        <v>0</v>
      </c>
      <c r="G51" s="2">
        <v>0</v>
      </c>
      <c r="H51" s="2">
        <v>0</v>
      </c>
      <c r="I51" s="2">
        <v>1</v>
      </c>
      <c r="J51" s="3">
        <f t="shared" si="26"/>
        <v>0</v>
      </c>
      <c r="K51" s="3">
        <f t="shared" si="27"/>
        <v>0</v>
      </c>
      <c r="L51" s="3">
        <f t="shared" si="28"/>
        <v>0</v>
      </c>
      <c r="M51" s="3">
        <f t="shared" si="29"/>
        <v>0</v>
      </c>
      <c r="N51" s="3">
        <f t="shared" si="30"/>
        <v>0</v>
      </c>
      <c r="O51" s="6">
        <f t="shared" si="21"/>
        <v>0.1</v>
      </c>
      <c r="P51" s="6">
        <f t="shared" si="22"/>
        <v>0.1</v>
      </c>
      <c r="Q51" s="6">
        <f t="shared" si="23"/>
        <v>0.1</v>
      </c>
      <c r="R51" s="6">
        <f t="shared" si="24"/>
        <v>0.1</v>
      </c>
      <c r="S51" s="6">
        <f t="shared" si="25"/>
        <v>0.1</v>
      </c>
      <c r="T51" s="7">
        <f t="shared" si="10"/>
        <v>0.5</v>
      </c>
      <c r="U51" s="2">
        <f t="shared" si="11"/>
        <v>2</v>
      </c>
      <c r="V51" s="2">
        <v>1</v>
      </c>
      <c r="W51" s="5">
        <f t="shared" si="31"/>
        <v>1</v>
      </c>
      <c r="X51" s="2" t="str">
        <f t="shared" si="13"/>
        <v>---</v>
      </c>
      <c r="Y51" s="2">
        <f t="shared" si="32"/>
        <v>0</v>
      </c>
      <c r="Z51" s="29" t="str">
        <f t="shared" si="15"/>
        <v/>
      </c>
    </row>
    <row r="52" spans="1:26" ht="45" x14ac:dyDescent="0.25">
      <c r="A52" s="20" t="s">
        <v>98</v>
      </c>
      <c r="B52" s="32" t="s">
        <v>48</v>
      </c>
      <c r="C52" s="27"/>
      <c r="D52" s="13"/>
      <c r="E52" s="2">
        <v>0</v>
      </c>
      <c r="F52" s="2">
        <v>1</v>
      </c>
      <c r="G52" s="2">
        <v>1</v>
      </c>
      <c r="H52" s="2">
        <v>0</v>
      </c>
      <c r="I52" s="2">
        <v>1</v>
      </c>
      <c r="J52" s="3">
        <f t="shared" si="26"/>
        <v>0</v>
      </c>
      <c r="K52" s="3">
        <f t="shared" si="27"/>
        <v>0</v>
      </c>
      <c r="L52" s="3">
        <f t="shared" si="28"/>
        <v>0</v>
      </c>
      <c r="M52" s="3">
        <f t="shared" si="29"/>
        <v>0</v>
      </c>
      <c r="N52" s="3">
        <f t="shared" si="30"/>
        <v>0</v>
      </c>
      <c r="O52" s="6">
        <f t="shared" si="21"/>
        <v>0.1</v>
      </c>
      <c r="P52" s="6">
        <f t="shared" si="22"/>
        <v>0.1</v>
      </c>
      <c r="Q52" s="6">
        <f t="shared" si="23"/>
        <v>0.1</v>
      </c>
      <c r="R52" s="6">
        <f t="shared" si="24"/>
        <v>0.1</v>
      </c>
      <c r="S52" s="6">
        <f t="shared" si="25"/>
        <v>0.1</v>
      </c>
      <c r="T52" s="7">
        <f t="shared" si="10"/>
        <v>0.5</v>
      </c>
      <c r="U52" s="2">
        <f t="shared" si="11"/>
        <v>3</v>
      </c>
      <c r="V52" s="2">
        <v>1</v>
      </c>
      <c r="W52" s="5">
        <f t="shared" si="31"/>
        <v>1.5</v>
      </c>
      <c r="X52" s="2" t="str">
        <f t="shared" si="13"/>
        <v>---</v>
      </c>
      <c r="Y52" s="2">
        <f t="shared" si="32"/>
        <v>0</v>
      </c>
      <c r="Z52" s="29" t="str">
        <f t="shared" si="15"/>
        <v/>
      </c>
    </row>
    <row r="53" spans="1:26" ht="30" x14ac:dyDescent="0.25">
      <c r="A53" s="20" t="s">
        <v>99</v>
      </c>
      <c r="B53" s="32" t="s">
        <v>49</v>
      </c>
      <c r="C53" s="27"/>
      <c r="D53" s="13"/>
      <c r="E53" s="2">
        <v>1</v>
      </c>
      <c r="F53" s="2">
        <v>0</v>
      </c>
      <c r="G53" s="2">
        <v>0</v>
      </c>
      <c r="H53" s="2">
        <v>0</v>
      </c>
      <c r="I53" s="2">
        <v>1</v>
      </c>
      <c r="J53" s="3">
        <f t="shared" si="26"/>
        <v>0</v>
      </c>
      <c r="K53" s="3">
        <f t="shared" si="27"/>
        <v>0</v>
      </c>
      <c r="L53" s="3">
        <f t="shared" si="28"/>
        <v>0</v>
      </c>
      <c r="M53" s="3">
        <f t="shared" si="29"/>
        <v>0</v>
      </c>
      <c r="N53" s="3">
        <f t="shared" si="30"/>
        <v>0</v>
      </c>
      <c r="O53" s="6">
        <f t="shared" si="21"/>
        <v>0.1</v>
      </c>
      <c r="P53" s="6">
        <f t="shared" si="22"/>
        <v>0.1</v>
      </c>
      <c r="Q53" s="6">
        <f t="shared" si="23"/>
        <v>0.1</v>
      </c>
      <c r="R53" s="6">
        <f t="shared" si="24"/>
        <v>0.1</v>
      </c>
      <c r="S53" s="6">
        <f t="shared" si="25"/>
        <v>0.1</v>
      </c>
      <c r="T53" s="7">
        <f t="shared" si="10"/>
        <v>0.5</v>
      </c>
      <c r="U53" s="2">
        <f t="shared" si="11"/>
        <v>2</v>
      </c>
      <c r="V53" s="2"/>
      <c r="W53" s="5">
        <f t="shared" si="31"/>
        <v>1</v>
      </c>
      <c r="X53" s="2" t="str">
        <f t="shared" si="13"/>
        <v>---</v>
      </c>
      <c r="Y53" s="2">
        <f t="shared" si="32"/>
        <v>0</v>
      </c>
      <c r="Z53" s="29" t="str">
        <f t="shared" si="15"/>
        <v/>
      </c>
    </row>
    <row r="54" spans="1:26" ht="30" x14ac:dyDescent="0.25">
      <c r="A54" s="20" t="s">
        <v>100</v>
      </c>
      <c r="B54" s="32" t="s">
        <v>50</v>
      </c>
      <c r="C54" s="27"/>
      <c r="D54" s="13"/>
      <c r="E54" s="2">
        <v>0</v>
      </c>
      <c r="F54" s="2">
        <v>1</v>
      </c>
      <c r="G54" s="2">
        <v>1</v>
      </c>
      <c r="H54" s="2">
        <v>0</v>
      </c>
      <c r="I54" s="2">
        <v>1</v>
      </c>
      <c r="J54" s="3">
        <f t="shared" si="26"/>
        <v>0</v>
      </c>
      <c r="K54" s="3">
        <f t="shared" si="27"/>
        <v>0</v>
      </c>
      <c r="L54" s="3">
        <f t="shared" si="28"/>
        <v>0</v>
      </c>
      <c r="M54" s="3">
        <f t="shared" si="29"/>
        <v>0</v>
      </c>
      <c r="N54" s="3">
        <f t="shared" si="30"/>
        <v>0</v>
      </c>
      <c r="O54" s="6">
        <f t="shared" si="21"/>
        <v>0.1</v>
      </c>
      <c r="P54" s="6">
        <f t="shared" si="22"/>
        <v>0.1</v>
      </c>
      <c r="Q54" s="6">
        <f t="shared" si="23"/>
        <v>0.1</v>
      </c>
      <c r="R54" s="6">
        <f t="shared" si="24"/>
        <v>0.1</v>
      </c>
      <c r="S54" s="6">
        <f t="shared" si="25"/>
        <v>0.1</v>
      </c>
      <c r="T54" s="7">
        <f t="shared" si="10"/>
        <v>0.5</v>
      </c>
      <c r="U54" s="2">
        <f t="shared" si="11"/>
        <v>3</v>
      </c>
      <c r="V54" s="2">
        <v>1</v>
      </c>
      <c r="W54" s="5">
        <f t="shared" si="31"/>
        <v>1.5</v>
      </c>
      <c r="X54" s="2" t="str">
        <f t="shared" si="13"/>
        <v>---</v>
      </c>
      <c r="Y54" s="2">
        <f t="shared" si="32"/>
        <v>0</v>
      </c>
      <c r="Z54" s="29" t="str">
        <f t="shared" si="15"/>
        <v/>
      </c>
    </row>
    <row r="55" spans="1:26" ht="30" x14ac:dyDescent="0.25">
      <c r="A55" s="20" t="s">
        <v>101</v>
      </c>
      <c r="B55" s="32" t="s">
        <v>51</v>
      </c>
      <c r="C55" s="27"/>
      <c r="D55" s="13"/>
      <c r="E55" s="2">
        <v>0</v>
      </c>
      <c r="F55" s="2">
        <v>0</v>
      </c>
      <c r="G55" s="2">
        <v>0</v>
      </c>
      <c r="H55" s="2">
        <v>1</v>
      </c>
      <c r="I55" s="2">
        <v>1</v>
      </c>
      <c r="J55" s="3">
        <f t="shared" si="26"/>
        <v>0</v>
      </c>
      <c r="K55" s="3">
        <f t="shared" si="27"/>
        <v>0</v>
      </c>
      <c r="L55" s="3">
        <f t="shared" si="28"/>
        <v>0</v>
      </c>
      <c r="M55" s="3">
        <f t="shared" si="29"/>
        <v>0</v>
      </c>
      <c r="N55" s="3">
        <f t="shared" si="30"/>
        <v>0</v>
      </c>
      <c r="O55" s="6">
        <f t="shared" si="21"/>
        <v>0.1</v>
      </c>
      <c r="P55" s="6">
        <f t="shared" si="22"/>
        <v>0.1</v>
      </c>
      <c r="Q55" s="6">
        <f t="shared" si="23"/>
        <v>0.1</v>
      </c>
      <c r="R55" s="6">
        <f t="shared" si="24"/>
        <v>0.1</v>
      </c>
      <c r="S55" s="6">
        <f t="shared" si="25"/>
        <v>0.1</v>
      </c>
      <c r="T55" s="7">
        <f t="shared" si="10"/>
        <v>0.5</v>
      </c>
      <c r="U55" s="2">
        <f t="shared" si="11"/>
        <v>2</v>
      </c>
      <c r="V55" s="2"/>
      <c r="W55" s="5">
        <f t="shared" si="31"/>
        <v>1</v>
      </c>
      <c r="X55" s="2" t="str">
        <f t="shared" si="13"/>
        <v>---</v>
      </c>
      <c r="Y55" s="2">
        <f t="shared" si="32"/>
        <v>0</v>
      </c>
      <c r="Z55" s="29" t="str">
        <f t="shared" si="15"/>
        <v/>
      </c>
    </row>
    <row r="56" spans="1:26" ht="18" x14ac:dyDescent="0.25">
      <c r="A56" s="21" t="s">
        <v>102</v>
      </c>
      <c r="B56" s="33" t="s">
        <v>52</v>
      </c>
      <c r="C56" s="27"/>
      <c r="D56" s="13"/>
      <c r="E56" s="15">
        <v>0</v>
      </c>
      <c r="F56" s="15">
        <v>0</v>
      </c>
      <c r="G56" s="15">
        <v>0</v>
      </c>
      <c r="H56" s="15">
        <v>1</v>
      </c>
      <c r="I56" s="15">
        <v>1</v>
      </c>
      <c r="J56" s="16">
        <f t="shared" si="26"/>
        <v>0</v>
      </c>
      <c r="K56" s="16">
        <f t="shared" si="27"/>
        <v>0</v>
      </c>
      <c r="L56" s="16">
        <f t="shared" si="28"/>
        <v>0</v>
      </c>
      <c r="M56" s="16">
        <f t="shared" si="29"/>
        <v>0</v>
      </c>
      <c r="N56" s="16">
        <f t="shared" si="30"/>
        <v>0</v>
      </c>
      <c r="O56" s="17">
        <f t="shared" si="21"/>
        <v>0.1</v>
      </c>
      <c r="P56" s="17">
        <f t="shared" si="22"/>
        <v>0.1</v>
      </c>
      <c r="Q56" s="17">
        <f t="shared" si="23"/>
        <v>0.1</v>
      </c>
      <c r="R56" s="17">
        <f t="shared" si="24"/>
        <v>0.1</v>
      </c>
      <c r="S56" s="17">
        <f t="shared" si="25"/>
        <v>0.1</v>
      </c>
      <c r="T56" s="18">
        <f t="shared" si="10"/>
        <v>0.5</v>
      </c>
      <c r="U56" s="15">
        <f t="shared" si="11"/>
        <v>2</v>
      </c>
      <c r="V56" s="15"/>
      <c r="W56" s="19">
        <f t="shared" si="31"/>
        <v>1</v>
      </c>
      <c r="X56" s="15" t="str">
        <f t="shared" si="13"/>
        <v>---</v>
      </c>
      <c r="Y56" s="15">
        <f t="shared" si="32"/>
        <v>0</v>
      </c>
      <c r="Z56" s="30" t="str">
        <f t="shared" si="15"/>
        <v/>
      </c>
    </row>
    <row r="57" spans="1:26" ht="14.45" hidden="1" x14ac:dyDescent="0.3">
      <c r="B57" s="9"/>
      <c r="C57" s="9"/>
      <c r="E57">
        <f t="shared" ref="E57:N57" si="33">SUM(E6:E56)</f>
        <v>31</v>
      </c>
      <c r="F57">
        <f t="shared" si="33"/>
        <v>23</v>
      </c>
      <c r="G57">
        <f t="shared" si="33"/>
        <v>23</v>
      </c>
      <c r="H57">
        <f t="shared" si="33"/>
        <v>18</v>
      </c>
      <c r="I57">
        <f t="shared" si="33"/>
        <v>50</v>
      </c>
      <c r="J57" s="8">
        <f t="shared" si="33"/>
        <v>0</v>
      </c>
      <c r="K57" s="8">
        <f t="shared" si="33"/>
        <v>0</v>
      </c>
      <c r="L57" s="8">
        <f t="shared" si="33"/>
        <v>0</v>
      </c>
      <c r="M57" s="8">
        <f t="shared" si="33"/>
        <v>0</v>
      </c>
      <c r="N57" s="8">
        <f t="shared" si="33"/>
        <v>0</v>
      </c>
      <c r="X57">
        <f>COUNTIF(X6:X56,"Basso")+COUNTIF(X6:X56,"Medio")</f>
        <v>0</v>
      </c>
      <c r="Y57" s="1">
        <f>SUM(Y6:Y56)</f>
        <v>0</v>
      </c>
    </row>
    <row r="58" spans="1:26" ht="14.45" hidden="1" x14ac:dyDescent="0.3">
      <c r="C58" s="9"/>
      <c r="J58" s="4">
        <f>IF(J57/E57&lt;0.1,0.1,J57/E57)</f>
        <v>0.1</v>
      </c>
      <c r="K58" s="4">
        <f t="shared" ref="K58:N58" si="34">IF(K57/F57&lt;0.1,0.1,K57/F57)</f>
        <v>0.1</v>
      </c>
      <c r="L58" s="4">
        <f t="shared" si="34"/>
        <v>0.1</v>
      </c>
      <c r="M58" s="4">
        <f t="shared" si="34"/>
        <v>0.1</v>
      </c>
      <c r="N58" s="4">
        <f t="shared" si="34"/>
        <v>0.1</v>
      </c>
      <c r="X58">
        <f>COUNTA(C6:C56)</f>
        <v>0</v>
      </c>
    </row>
    <row r="59" spans="1:26" ht="14.45" hidden="1" x14ac:dyDescent="0.3">
      <c r="C59" s="9"/>
    </row>
    <row r="60" spans="1:26" ht="14.45" hidden="1" x14ac:dyDescent="0.3">
      <c r="B60" s="31" t="s">
        <v>127</v>
      </c>
    </row>
    <row r="61" spans="1:26" ht="14.45" hidden="1" x14ac:dyDescent="0.3">
      <c r="B61" s="31" t="s">
        <v>128</v>
      </c>
    </row>
    <row r="62" spans="1:26" ht="14.45" hidden="1" x14ac:dyDescent="0.3">
      <c r="B62" s="31" t="s">
        <v>129</v>
      </c>
    </row>
    <row r="63" spans="1:26" ht="14.45" hidden="1" x14ac:dyDescent="0.3"/>
  </sheetData>
  <sheetProtection algorithmName="SHA-512" hashValue="9cwvMfrUJoXvQuIfB1JpMTZvCHwlP0x3MfqAr0MlH6r//ttcTbFwjxxbtuYuwH3cpASalrg4wgpEQc4NWsohnw==" saltValue="EN4cSjEUfGoDQTZJoz9rwQ==" spinCount="100000" sheet="1" autoFilter="0"/>
  <autoFilter ref="A4:Z58"/>
  <mergeCells count="4">
    <mergeCell ref="A31:Z31"/>
    <mergeCell ref="A5:Z5"/>
    <mergeCell ref="E2:U2"/>
    <mergeCell ref="A1:Z1"/>
  </mergeCells>
  <phoneticPr fontId="4" type="noConversion"/>
  <conditionalFormatting sqref="C6:C30 C32:C56">
    <cfRule type="cellIs" dxfId="10" priority="184" operator="equal">
      <formula>"?"</formula>
    </cfRule>
    <cfRule type="cellIs" dxfId="9" priority="185" operator="equal">
      <formula>"Si"</formula>
    </cfRule>
    <cfRule type="cellIs" dxfId="8" priority="186" operator="equal">
      <formula>"No"</formula>
    </cfRule>
    <cfRule type="iconSet" priority="247">
      <iconSet iconSet="3Symbols2">
        <cfvo type="percent" val="0"/>
        <cfvo type="percent" val="33"/>
        <cfvo type="percent" val="67"/>
      </iconSet>
    </cfRule>
  </conditionalFormatting>
  <conditionalFormatting sqref="E2">
    <cfRule type="cellIs" dxfId="7" priority="20" operator="equal">
      <formula>"NON ACCETTABILE"</formula>
    </cfRule>
    <cfRule type="cellIs" dxfId="6" priority="21" operator="equal">
      <formula>"ACCETTABILE"</formula>
    </cfRule>
    <cfRule type="iconSet" priority="22">
      <iconSet iconSet="3Symbols2">
        <cfvo type="percent" val="0"/>
        <cfvo type="percent" val="33"/>
        <cfvo type="percent" val="67"/>
      </iconSet>
    </cfRule>
  </conditionalFormatting>
  <conditionalFormatting sqref="X6:Y30 X32:Y56">
    <cfRule type="cellIs" dxfId="5" priority="27" operator="equal">
      <formula>"Alto"</formula>
    </cfRule>
    <cfRule type="cellIs" dxfId="4" priority="28" operator="equal">
      <formula>"Altissimo"</formula>
    </cfRule>
    <cfRule type="cellIs" dxfId="3" priority="29" operator="equal">
      <formula>"Alto"</formula>
    </cfRule>
    <cfRule type="cellIs" dxfId="2" priority="30" operator="equal">
      <formula>"Medio"</formula>
    </cfRule>
    <cfRule type="cellIs" dxfId="1" priority="31" operator="equal">
      <formula>"Basso"</formula>
    </cfRule>
  </conditionalFormatting>
  <conditionalFormatting sqref="Z6:Z30 Z32:Z56">
    <cfRule type="cellIs" dxfId="0" priority="23" operator="equal">
      <formula>"Accettabile"</formula>
    </cfRule>
  </conditionalFormatting>
  <dataValidations count="1">
    <dataValidation type="list" allowBlank="1" showInputMessage="1" showErrorMessage="1" prompt="Impostare il valore a &quot;SI&quot; nel caso il controllo sia COMPLETAMENTE attivo oppure il valore “NO” nel caso di assenza o attuazione parziale. " sqref="C6:C30 C32:C56">
      <formula1>$B$60:$B$62</formula1>
    </dataValidation>
  </dataValidations>
  <pageMargins left="0.7" right="0.7" top="0.75" bottom="0.75" header="0.3" footer="0.3"/>
  <pageSetup paperSize="9" scale="70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0" id="{FEF0F8CB-EC1F-4AFB-BB97-2EC072939AE0}">
            <x14:iconSet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1" iconId="2"/>
            </x14:iconSet>
          </x14:cfRule>
          <xm:sqref>E32:I56 E6:I30</xm:sqref>
        </x14:conditionalFormatting>
        <x14:conditionalFormatting xmlns:xm="http://schemas.microsoft.com/office/excel/2006/main">
          <x14:cfRule type="iconSet" priority="18" id="{E73073DA-2AF1-4D2E-AA1B-8F4B9F64C100}">
            <x14:iconSet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2"/>
            </x14:iconSet>
          </x14:cfRule>
          <xm:sqref>V6:V8</xm:sqref>
        </x14:conditionalFormatting>
        <x14:conditionalFormatting xmlns:xm="http://schemas.microsoft.com/office/excel/2006/main">
          <x14:cfRule type="iconSet" priority="16" id="{9AD9E91F-B8E5-484E-AC42-429BB4F98594}">
            <x14:iconSet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2"/>
            </x14:iconSet>
          </x14:cfRule>
          <xm:sqref>V9:V10</xm:sqref>
        </x14:conditionalFormatting>
        <x14:conditionalFormatting xmlns:xm="http://schemas.microsoft.com/office/excel/2006/main">
          <x14:cfRule type="iconSet" priority="15" id="{FBE1193F-11B4-43D6-A05B-FAB732CA3D9F}">
            <x14:iconSet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2"/>
            </x14:iconSet>
          </x14:cfRule>
          <xm:sqref>V13</xm:sqref>
        </x14:conditionalFormatting>
        <x14:conditionalFormatting xmlns:xm="http://schemas.microsoft.com/office/excel/2006/main">
          <x14:cfRule type="iconSet" priority="14" id="{3EBC0267-2274-483B-91D7-F2A2A2F1270F}">
            <x14:iconSet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2"/>
            </x14:iconSet>
          </x14:cfRule>
          <xm:sqref>V14</xm:sqref>
        </x14:conditionalFormatting>
        <x14:conditionalFormatting xmlns:xm="http://schemas.microsoft.com/office/excel/2006/main">
          <x14:cfRule type="iconSet" priority="2" id="{D44603C1-9B81-427B-8EAF-422B247DE7E4}">
            <x14:iconSet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2"/>
            </x14:iconSet>
          </x14:cfRule>
          <xm:sqref>V16</xm:sqref>
        </x14:conditionalFormatting>
        <x14:conditionalFormatting xmlns:xm="http://schemas.microsoft.com/office/excel/2006/main">
          <x14:cfRule type="iconSet" priority="13" id="{0E3A2304-F9B2-4922-AA2F-20D151657585}">
            <x14:iconSet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2"/>
            </x14:iconSet>
          </x14:cfRule>
          <xm:sqref>V17</xm:sqref>
        </x14:conditionalFormatting>
        <x14:conditionalFormatting xmlns:xm="http://schemas.microsoft.com/office/excel/2006/main">
          <x14:cfRule type="iconSet" priority="12" id="{66496F74-BF33-4A18-9858-CBFA19D25D2D}">
            <x14:iconSet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2"/>
            </x14:iconSet>
          </x14:cfRule>
          <xm:sqref>V23</xm:sqref>
        </x14:conditionalFormatting>
        <x14:conditionalFormatting xmlns:xm="http://schemas.microsoft.com/office/excel/2006/main">
          <x14:cfRule type="iconSet" priority="11" id="{CFF186C7-191F-4748-A9DC-DACB98EA4263}">
            <x14:iconSet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2"/>
            </x14:iconSet>
          </x14:cfRule>
          <xm:sqref>V24:V25</xm:sqref>
        </x14:conditionalFormatting>
        <x14:conditionalFormatting xmlns:xm="http://schemas.microsoft.com/office/excel/2006/main">
          <x14:cfRule type="iconSet" priority="10" id="{C6468F78-9827-4C38-9523-9B4205460532}">
            <x14:iconSet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2"/>
            </x14:iconSet>
          </x14:cfRule>
          <xm:sqref>V27</xm:sqref>
        </x14:conditionalFormatting>
        <x14:conditionalFormatting xmlns:xm="http://schemas.microsoft.com/office/excel/2006/main">
          <x14:cfRule type="iconSet" priority="210" id="{BB1646E7-68B0-4406-90B4-34233B9C011C}">
            <x14:iconSet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2"/>
            </x14:iconSet>
          </x14:cfRule>
          <xm:sqref>V28:V30</xm:sqref>
        </x14:conditionalFormatting>
        <x14:conditionalFormatting xmlns:xm="http://schemas.microsoft.com/office/excel/2006/main">
          <x14:cfRule type="iconSet" priority="8" id="{10B2FE33-729A-48E5-BA8F-83CF631C1BB0}">
            <x14:iconSet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2"/>
            </x14:iconSet>
          </x14:cfRule>
          <xm:sqref>V33:V34</xm:sqref>
        </x14:conditionalFormatting>
        <x14:conditionalFormatting xmlns:xm="http://schemas.microsoft.com/office/excel/2006/main">
          <x14:cfRule type="iconSet" priority="7" id="{12650582-8F36-4D07-AD3A-7FB669D66D7D}">
            <x14:iconSet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2"/>
            </x14:iconSet>
          </x14:cfRule>
          <xm:sqref>V39</xm:sqref>
        </x14:conditionalFormatting>
        <x14:conditionalFormatting xmlns:xm="http://schemas.microsoft.com/office/excel/2006/main">
          <x14:cfRule type="iconSet" priority="6" id="{16F4819E-986A-4791-A61D-57D12B3029B3}">
            <x14:iconSet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2"/>
            </x14:iconSet>
          </x14:cfRule>
          <xm:sqref>V42:V43</xm:sqref>
        </x14:conditionalFormatting>
        <x14:conditionalFormatting xmlns:xm="http://schemas.microsoft.com/office/excel/2006/main">
          <x14:cfRule type="iconSet" priority="5" id="{2E4C0211-AF9F-47F5-AADF-F159DCF75E70}">
            <x14:iconSet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2"/>
            </x14:iconSet>
          </x14:cfRule>
          <xm:sqref>V45:V46</xm:sqref>
        </x14:conditionalFormatting>
        <x14:conditionalFormatting xmlns:xm="http://schemas.microsoft.com/office/excel/2006/main">
          <x14:cfRule type="iconSet" priority="4" id="{49C1D126-F793-4AA7-A1DC-368FFC116709}">
            <x14:iconSet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2"/>
            </x14:iconSet>
          </x14:cfRule>
          <xm:sqref>V49</xm:sqref>
        </x14:conditionalFormatting>
        <x14:conditionalFormatting xmlns:xm="http://schemas.microsoft.com/office/excel/2006/main">
          <x14:cfRule type="iconSet" priority="3" id="{C609F4B8-AB90-4EE0-BF25-D5E0E61340CE}">
            <x14:iconSet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2"/>
            </x14:iconSet>
          </x14:cfRule>
          <xm:sqref>V51:V52</xm:sqref>
        </x14:conditionalFormatting>
        <x14:conditionalFormatting xmlns:xm="http://schemas.microsoft.com/office/excel/2006/main">
          <x14:cfRule type="iconSet" priority="1" id="{20AAF560-0D63-4321-BA36-A54A47A2CFC2}">
            <x14:iconSet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2"/>
            </x14:iconSet>
          </x14:cfRule>
          <xm:sqref>V54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Analisi del rischio</vt:lpstr>
      <vt:lpstr>'Analisi del rischio'!Area_stampa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</dc:creator>
  <cp:lastModifiedBy>Anna Paola Schilardi</cp:lastModifiedBy>
  <cp:lastPrinted>2024-08-06T09:54:23Z</cp:lastPrinted>
  <dcterms:created xsi:type="dcterms:W3CDTF">2019-03-23T16:57:08Z</dcterms:created>
  <dcterms:modified xsi:type="dcterms:W3CDTF">2024-11-25T10:01:47Z</dcterms:modified>
</cp:coreProperties>
</file>