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705" windowWidth="11280" windowHeight="1200" tabRatio="802" activeTab="1"/>
  </bookViews>
  <sheets>
    <sheet name="Ex ONC" sheetId="41" r:id="rId1"/>
    <sheet name="Demanio Forestale" sheetId="43" r:id="rId2"/>
  </sheets>
  <calcPr calcId="125725"/>
</workbook>
</file>

<file path=xl/calcChain.xml><?xml version="1.0" encoding="utf-8"?>
<calcChain xmlns="http://schemas.openxmlformats.org/spreadsheetml/2006/main">
  <c r="Q96" i="43"/>
  <c r="P95"/>
  <c r="O94"/>
  <c r="Q81"/>
  <c r="N81"/>
  <c r="V79"/>
  <c r="U79"/>
  <c r="V78"/>
  <c r="U78"/>
  <c r="V77"/>
  <c r="W77" s="1"/>
  <c r="U77"/>
  <c r="V76"/>
  <c r="U76"/>
  <c r="V75"/>
  <c r="U75"/>
  <c r="V74"/>
  <c r="U74"/>
  <c r="W74" s="1"/>
  <c r="L81"/>
  <c r="V73"/>
  <c r="U73"/>
  <c r="V72"/>
  <c r="U72"/>
  <c r="V71"/>
  <c r="U71"/>
  <c r="V70"/>
  <c r="U70"/>
  <c r="V69"/>
  <c r="U69"/>
  <c r="V68"/>
  <c r="U68"/>
  <c r="V67"/>
  <c r="U67"/>
  <c r="V66"/>
  <c r="U66"/>
  <c r="V65"/>
  <c r="U65"/>
  <c r="V64"/>
  <c r="U64"/>
  <c r="V63"/>
  <c r="U63"/>
  <c r="V62"/>
  <c r="U62"/>
  <c r="V61"/>
  <c r="U61"/>
  <c r="V60"/>
  <c r="U60"/>
  <c r="V59"/>
  <c r="U59"/>
  <c r="V58"/>
  <c r="U58"/>
  <c r="V57"/>
  <c r="U57"/>
  <c r="V56"/>
  <c r="U56"/>
  <c r="V55"/>
  <c r="U55"/>
  <c r="V54"/>
  <c r="U54"/>
  <c r="V53"/>
  <c r="U53"/>
  <c r="V52"/>
  <c r="U52"/>
  <c r="V51"/>
  <c r="U51"/>
  <c r="V50"/>
  <c r="U50"/>
  <c r="V49"/>
  <c r="U49"/>
  <c r="V48"/>
  <c r="U48"/>
  <c r="V47"/>
  <c r="U47"/>
  <c r="V46"/>
  <c r="U46"/>
  <c r="V45"/>
  <c r="U45"/>
  <c r="V44"/>
  <c r="U44"/>
  <c r="V43"/>
  <c r="U43"/>
  <c r="V42"/>
  <c r="U42"/>
  <c r="V41"/>
  <c r="U41"/>
  <c r="V40"/>
  <c r="U40"/>
  <c r="V39"/>
  <c r="U39"/>
  <c r="V38"/>
  <c r="U38"/>
  <c r="V37"/>
  <c r="U37"/>
  <c r="V36"/>
  <c r="U36"/>
  <c r="V35"/>
  <c r="U35"/>
  <c r="V34"/>
  <c r="U34"/>
  <c r="V33"/>
  <c r="U33"/>
  <c r="V32"/>
  <c r="U32"/>
  <c r="V31"/>
  <c r="U31"/>
  <c r="V30"/>
  <c r="U30"/>
  <c r="V29"/>
  <c r="U29"/>
  <c r="V28"/>
  <c r="U28"/>
  <c r="V27"/>
  <c r="U27"/>
  <c r="V26"/>
  <c r="U26"/>
  <c r="V25"/>
  <c r="U25"/>
  <c r="V24"/>
  <c r="U24"/>
  <c r="V23"/>
  <c r="U23"/>
  <c r="V22"/>
  <c r="U22"/>
  <c r="V21"/>
  <c r="U21"/>
  <c r="V20"/>
  <c r="U20"/>
  <c r="V19"/>
  <c r="U19"/>
  <c r="V18"/>
  <c r="U18"/>
  <c r="V17"/>
  <c r="U17"/>
  <c r="V16"/>
  <c r="U16"/>
  <c r="V15"/>
  <c r="U15"/>
  <c r="V14"/>
  <c r="U14"/>
  <c r="V13"/>
  <c r="U13"/>
  <c r="V12"/>
  <c r="U12"/>
  <c r="V11"/>
  <c r="U11"/>
  <c r="V10"/>
  <c r="U10"/>
  <c r="V9"/>
  <c r="U9"/>
  <c r="U86" s="1"/>
  <c r="V87" l="1"/>
  <c r="W78"/>
  <c r="W79"/>
  <c r="W75"/>
  <c r="W76"/>
  <c r="W46"/>
  <c r="W73"/>
  <c r="W10"/>
  <c r="W11"/>
  <c r="W43"/>
  <c r="W55"/>
  <c r="W72"/>
  <c r="W57"/>
  <c r="W17"/>
  <c r="W21"/>
  <c r="W25"/>
  <c r="W33"/>
  <c r="W37"/>
  <c r="W41"/>
  <c r="W49"/>
  <c r="W50"/>
  <c r="W52"/>
  <c r="W54"/>
  <c r="W56"/>
  <c r="W62"/>
  <c r="W64"/>
  <c r="W66"/>
  <c r="W68"/>
  <c r="W51"/>
  <c r="W14"/>
  <c r="W18"/>
  <c r="W20"/>
  <c r="W22"/>
  <c r="W26"/>
  <c r="W34"/>
  <c r="W36"/>
  <c r="W38"/>
  <c r="W40"/>
  <c r="W42"/>
  <c r="W30"/>
  <c r="W63"/>
  <c r="W67"/>
  <c r="W71"/>
  <c r="W27"/>
  <c r="W60"/>
  <c r="W13"/>
  <c r="W15"/>
  <c r="W24"/>
  <c r="W29"/>
  <c r="W31"/>
  <c r="W45"/>
  <c r="W59"/>
  <c r="W61"/>
  <c r="W70"/>
  <c r="W23"/>
  <c r="W32"/>
  <c r="W39"/>
  <c r="W47"/>
  <c r="W53"/>
  <c r="W69"/>
  <c r="W16"/>
  <c r="W12"/>
  <c r="W19"/>
  <c r="W28"/>
  <c r="W35"/>
  <c r="W44"/>
  <c r="W48"/>
  <c r="W58"/>
  <c r="W65"/>
  <c r="W9"/>
  <c r="W88" l="1"/>
  <c r="Q74" i="41" l="1"/>
  <c r="P73"/>
  <c r="O72"/>
  <c r="W68"/>
  <c r="R63"/>
  <c r="T63"/>
  <c r="P63"/>
  <c r="N63"/>
  <c r="L63"/>
  <c r="V23"/>
  <c r="X23" s="1"/>
  <c r="V24"/>
  <c r="X24" s="1"/>
  <c r="V25" l="1"/>
  <c r="V26"/>
  <c r="X26" s="1"/>
  <c r="V27"/>
  <c r="X27" s="1"/>
  <c r="V28"/>
  <c r="X28" s="1"/>
  <c r="V29"/>
  <c r="V30"/>
  <c r="V31"/>
  <c r="X31" s="1"/>
  <c r="V32"/>
  <c r="X32" s="1"/>
  <c r="V33"/>
  <c r="V34"/>
  <c r="V35"/>
  <c r="X35" s="1"/>
  <c r="V36"/>
  <c r="X36" s="1"/>
  <c r="V37"/>
  <c r="V38"/>
  <c r="V39"/>
  <c r="X39" s="1"/>
  <c r="V40"/>
  <c r="X40" s="1"/>
  <c r="V41"/>
  <c r="V42"/>
  <c r="V43"/>
  <c r="X43" s="1"/>
  <c r="V44"/>
  <c r="X44" s="1"/>
  <c r="V45"/>
  <c r="V46"/>
  <c r="V47"/>
  <c r="X47" s="1"/>
  <c r="V48"/>
  <c r="X48" s="1"/>
  <c r="V49"/>
  <c r="V50"/>
  <c r="V51"/>
  <c r="X51" s="1"/>
  <c r="V52"/>
  <c r="X52"/>
  <c r="V53"/>
  <c r="V54"/>
  <c r="V55"/>
  <c r="X55" s="1"/>
  <c r="V56"/>
  <c r="X56" s="1"/>
  <c r="V57"/>
  <c r="V58"/>
  <c r="V59"/>
  <c r="X59" s="1"/>
  <c r="V60"/>
  <c r="X60" s="1"/>
  <c r="V61"/>
  <c r="V13"/>
  <c r="X13" s="1"/>
  <c r="V14"/>
  <c r="X14" s="1"/>
  <c r="V15"/>
  <c r="V16"/>
  <c r="V17"/>
  <c r="X17" s="1"/>
  <c r="V18"/>
  <c r="X18" s="1"/>
  <c r="V19"/>
  <c r="V20"/>
  <c r="V21"/>
  <c r="X21" s="1"/>
  <c r="V22"/>
  <c r="X22" s="1"/>
  <c r="V11"/>
  <c r="X11" s="1"/>
  <c r="X12"/>
  <c r="V10"/>
  <c r="X10" s="1"/>
  <c r="V9"/>
  <c r="V67" l="1"/>
  <c r="X69" s="1"/>
  <c r="X58"/>
  <c r="X50"/>
  <c r="X42"/>
  <c r="X34"/>
  <c r="X54"/>
  <c r="X46"/>
  <c r="X38"/>
  <c r="X30"/>
  <c r="X37"/>
  <c r="X45"/>
  <c r="X61"/>
  <c r="X57"/>
  <c r="X53"/>
  <c r="X49"/>
  <c r="X41"/>
  <c r="X33"/>
  <c r="X29"/>
  <c r="X25"/>
  <c r="X20"/>
  <c r="X16"/>
  <c r="X15"/>
  <c r="X19"/>
  <c r="X9"/>
</calcChain>
</file>

<file path=xl/sharedStrings.xml><?xml version="1.0" encoding="utf-8"?>
<sst xmlns="http://schemas.openxmlformats.org/spreadsheetml/2006/main" count="895" uniqueCount="348">
  <si>
    <t>Comune</t>
  </si>
  <si>
    <t>N°</t>
  </si>
  <si>
    <t>Unica Soluzione</t>
  </si>
  <si>
    <t>Modalità di Pagamento</t>
  </si>
  <si>
    <t>data</t>
  </si>
  <si>
    <t>Località</t>
  </si>
  <si>
    <t>Annotazione</t>
  </si>
  <si>
    <t>dal</t>
  </si>
  <si>
    <t>al</t>
  </si>
  <si>
    <t>…………………………..Beni Ex O.N.C………………….</t>
  </si>
  <si>
    <t>Foggia</t>
  </si>
  <si>
    <t>Fabbricati</t>
  </si>
  <si>
    <t>Tipologia</t>
  </si>
  <si>
    <t>Locatario</t>
  </si>
  <si>
    <t>n°</t>
  </si>
  <si>
    <t>Durata Contratto di Locazione</t>
  </si>
  <si>
    <t>Canone Annuale</t>
  </si>
  <si>
    <t>Stato Contabile</t>
  </si>
  <si>
    <t>Versato</t>
  </si>
  <si>
    <t>Dare</t>
  </si>
  <si>
    <t>Canone Arretrato</t>
  </si>
  <si>
    <t>D'Andrea Celestino</t>
  </si>
  <si>
    <t>Terreni</t>
  </si>
  <si>
    <t>Antonaci Paolo</t>
  </si>
  <si>
    <t>Anzivino Giulio</t>
  </si>
  <si>
    <t>Anzivino Romeo</t>
  </si>
  <si>
    <t>Associazione Sportiva Culturale Borgo Cervaro</t>
  </si>
  <si>
    <t>Barbone Alberto Pietro</t>
  </si>
  <si>
    <t>Bernaudo Giuseppe</t>
  </si>
  <si>
    <t>Di Dedda Mariano</t>
  </si>
  <si>
    <t>Orsara/Troia</t>
  </si>
  <si>
    <t>D'Onofrio Angelo</t>
  </si>
  <si>
    <t>Cerignola</t>
  </si>
  <si>
    <t>Foggia/Troia</t>
  </si>
  <si>
    <t>Marchese Giovanni</t>
  </si>
  <si>
    <t>Patrizio Giulio Michele</t>
  </si>
  <si>
    <t>Pedone Antonio</t>
  </si>
  <si>
    <t>Pellegrino Matteo</t>
  </si>
  <si>
    <t>Raffa Michele</t>
  </si>
  <si>
    <t>Resce Lorenzo</t>
  </si>
  <si>
    <t>Rizzi Francesca</t>
  </si>
  <si>
    <t>Rizzitelli Michele</t>
  </si>
  <si>
    <t>Sacchetta Vincenzo</t>
  </si>
  <si>
    <t>Saponaro Antonio</t>
  </si>
  <si>
    <t>Sgaramella Francesco</t>
  </si>
  <si>
    <t>Spinelli Maria Giuseppa</t>
  </si>
  <si>
    <t>Visconti Vincenzo</t>
  </si>
  <si>
    <t>Giardinetto</t>
  </si>
  <si>
    <t>Borgo Cervaro</t>
  </si>
  <si>
    <t>Paduletta</t>
  </si>
  <si>
    <t>Tramezzo</t>
  </si>
  <si>
    <t>Borgo Incoronata</t>
  </si>
  <si>
    <t>Masciarella</t>
  </si>
  <si>
    <t>Salve Regina</t>
  </si>
  <si>
    <t>Casalini</t>
  </si>
  <si>
    <t>Cunicella</t>
  </si>
  <si>
    <t>Monterozzi</t>
  </si>
  <si>
    <t>Saponaro Antonio e Vincenzo</t>
  </si>
  <si>
    <t>Cervaro</t>
  </si>
  <si>
    <t>Parcone</t>
  </si>
  <si>
    <t>Turco Francesco e Giovanni</t>
  </si>
  <si>
    <t>Ciavarella Antonio e Ruggiero</t>
  </si>
  <si>
    <t>Matarrese Erberta Sabatina</t>
  </si>
  <si>
    <t>Tancredi</t>
  </si>
  <si>
    <t>Orsara di Puglia</t>
  </si>
  <si>
    <t>Tacito Rinnovo</t>
  </si>
  <si>
    <t>Canone</t>
  </si>
  <si>
    <t>Rata</t>
  </si>
  <si>
    <t>Istat</t>
  </si>
  <si>
    <t>Contratto/Determina Dirigenziale</t>
  </si>
  <si>
    <t>Fg 02</t>
  </si>
  <si>
    <t>Si</t>
  </si>
  <si>
    <t>Fg 03</t>
  </si>
  <si>
    <t>Fg 05</t>
  </si>
  <si>
    <t>Fg 06</t>
  </si>
  <si>
    <t>14/082016</t>
  </si>
  <si>
    <t>Fg 07</t>
  </si>
  <si>
    <t>Fg 11</t>
  </si>
  <si>
    <t>Borgo Segezia</t>
  </si>
  <si>
    <t>A Saldo</t>
  </si>
  <si>
    <r>
      <t xml:space="preserve">Del Grosso Maria e Giovanni eredi </t>
    </r>
    <r>
      <rPr>
        <i/>
        <sz val="11"/>
        <color theme="4" tint="-0.499984740745262"/>
        <rFont val="Calibri"/>
        <family val="2"/>
        <scheme val="minor"/>
      </rPr>
      <t>(deceduto Tommaso)</t>
    </r>
  </si>
  <si>
    <r>
      <t xml:space="preserve">Patella Domenico </t>
    </r>
    <r>
      <rPr>
        <i/>
        <sz val="11"/>
        <color theme="4" tint="-0.499984740745262"/>
        <rFont val="Calibri"/>
        <family val="2"/>
        <scheme val="minor"/>
      </rPr>
      <t>(subentrano eredi)</t>
    </r>
  </si>
  <si>
    <r>
      <t>Colicchio Giovanni</t>
    </r>
    <r>
      <rPr>
        <i/>
        <sz val="11"/>
        <color theme="4" tint="-0.499984740745262"/>
        <rFont val="Calibri"/>
        <family val="2"/>
        <scheme val="minor"/>
      </rPr>
      <t xml:space="preserve"> (Colicchio Antonio subentro)</t>
    </r>
  </si>
  <si>
    <t>Fg 08</t>
  </si>
  <si>
    <t>Fg 09</t>
  </si>
  <si>
    <r>
      <t xml:space="preserve">Ritucci Francesco Paolo </t>
    </r>
    <r>
      <rPr>
        <i/>
        <sz val="11"/>
        <color theme="4" tint="-0.499984740745262"/>
        <rFont val="Calibri"/>
        <family val="2"/>
        <scheme val="minor"/>
      </rPr>
      <t>(eredi Ritucci)</t>
    </r>
  </si>
  <si>
    <t>Fg 12</t>
  </si>
  <si>
    <t>Fg 13</t>
  </si>
  <si>
    <t>Fg 51</t>
  </si>
  <si>
    <t>Fg 52</t>
  </si>
  <si>
    <r>
      <t xml:space="preserve">Prudente Vincenzo e Giuseppe </t>
    </r>
    <r>
      <rPr>
        <i/>
        <sz val="11"/>
        <color theme="4" tint="-0.499984740745262"/>
        <rFont val="Calibri"/>
        <family val="2"/>
        <scheme val="minor"/>
      </rPr>
      <t>(Vincenzo deceduto)</t>
    </r>
  </si>
  <si>
    <t>Fg 62</t>
  </si>
  <si>
    <t>Orta Nova</t>
  </si>
  <si>
    <t>Fg 66</t>
  </si>
  <si>
    <r>
      <t xml:space="preserve">Volpe Alfonso </t>
    </r>
    <r>
      <rPr>
        <i/>
        <sz val="11"/>
        <color theme="4" tint="-0.499984740745262"/>
        <rFont val="Calibri"/>
        <family val="2"/>
        <scheme val="minor"/>
      </rPr>
      <t>(vedi eredi)</t>
    </r>
  </si>
  <si>
    <t>Fg 54</t>
  </si>
  <si>
    <t>Borgo Tressanti</t>
  </si>
  <si>
    <t>Fg 57</t>
  </si>
  <si>
    <t>Fg 59</t>
  </si>
  <si>
    <t>Fg 60</t>
  </si>
  <si>
    <r>
      <t xml:space="preserve">Quarticelli Paolo </t>
    </r>
    <r>
      <rPr>
        <i/>
        <sz val="11"/>
        <color theme="4" tint="-0.499984740745262"/>
        <rFont val="Calibri"/>
        <family val="2"/>
        <scheme val="minor"/>
      </rPr>
      <t>(vedi eredi)</t>
    </r>
  </si>
  <si>
    <t>Fg 61</t>
  </si>
  <si>
    <t>Fg 67</t>
  </si>
  <si>
    <t>Fg 68</t>
  </si>
  <si>
    <t>Fg 69</t>
  </si>
  <si>
    <t>Lambresa Donato e Rocco</t>
  </si>
  <si>
    <t>Fg 70</t>
  </si>
  <si>
    <t>Fg 24</t>
  </si>
  <si>
    <t>Fg 27</t>
  </si>
  <si>
    <t>Fg 28</t>
  </si>
  <si>
    <t>De Simone Pasquale</t>
  </si>
  <si>
    <t>Fg 30</t>
  </si>
  <si>
    <t>Di Gianni Vito</t>
  </si>
  <si>
    <t>Fg 35</t>
  </si>
  <si>
    <t>Lo Sacco Anna Maria</t>
  </si>
  <si>
    <t>Fg 36</t>
  </si>
  <si>
    <t>Fg 38</t>
  </si>
  <si>
    <t>Fg 39</t>
  </si>
  <si>
    <t>Fg 40</t>
  </si>
  <si>
    <t>Fg 44</t>
  </si>
  <si>
    <r>
      <t xml:space="preserve">Telecom Italia Spa </t>
    </r>
    <r>
      <rPr>
        <i/>
        <sz val="11"/>
        <color theme="4" tint="-0.499984740745262"/>
        <rFont val="Calibri"/>
        <family val="2"/>
        <scheme val="minor"/>
      </rPr>
      <t>( ex SIP)</t>
    </r>
  </si>
  <si>
    <t>Fg 46</t>
  </si>
  <si>
    <t>Fg 63</t>
  </si>
  <si>
    <t>Fg 86</t>
  </si>
  <si>
    <t>Fg 87</t>
  </si>
  <si>
    <t>Fg 88</t>
  </si>
  <si>
    <t>Fg 64</t>
  </si>
  <si>
    <t>Turco Matteo</t>
  </si>
  <si>
    <t>Fg 65</t>
  </si>
  <si>
    <t>Fg 50</t>
  </si>
  <si>
    <t xml:space="preserve">Mininno Salvatore </t>
  </si>
  <si>
    <t>Fg 58</t>
  </si>
  <si>
    <t>Fg 102</t>
  </si>
  <si>
    <t>Fg 95</t>
  </si>
  <si>
    <t>Stornara</t>
  </si>
  <si>
    <t>La Grotta Porcareccia</t>
  </si>
  <si>
    <t>Nappi Carmine</t>
  </si>
  <si>
    <t>Diverse</t>
  </si>
  <si>
    <t>Fg 98</t>
  </si>
  <si>
    <t>No</t>
  </si>
  <si>
    <t>F.lli Totaro srl</t>
  </si>
  <si>
    <t>Valle Cannella</t>
  </si>
  <si>
    <t>Enel Distribuzione Spa</t>
  </si>
  <si>
    <t>Fg 103</t>
  </si>
  <si>
    <t>Fg 89</t>
  </si>
  <si>
    <t>Lucera</t>
  </si>
  <si>
    <t>Boragine</t>
  </si>
  <si>
    <t>Soc. Coop Agrofuturo</t>
  </si>
  <si>
    <t>Fg 15</t>
  </si>
  <si>
    <t>Bellusci Pio</t>
  </si>
  <si>
    <t>Fg 55</t>
  </si>
  <si>
    <t>Fg 96</t>
  </si>
  <si>
    <t>Via Alfieri</t>
  </si>
  <si>
    <t xml:space="preserve"> </t>
  </si>
  <si>
    <t>Anno 2017</t>
  </si>
  <si>
    <r>
      <t xml:space="preserve">Totaro Vincenza </t>
    </r>
    <r>
      <rPr>
        <i/>
        <sz val="11"/>
        <color theme="4" tint="-0.499984740745262"/>
        <rFont val="Calibri"/>
        <family val="2"/>
        <scheme val="minor"/>
      </rPr>
      <t>(vedi eredi - Bianco Carmela)</t>
    </r>
  </si>
  <si>
    <t>Comune di Foggia (ex Ass. Centro di Solidarietà San Benedetto)</t>
  </si>
  <si>
    <t>Canone Annuale pagato nel 2016</t>
  </si>
  <si>
    <t>Canone Annuale pagato nel 2017</t>
  </si>
  <si>
    <r>
      <t xml:space="preserve">Picicco Fernando e Spinelli Grazia </t>
    </r>
    <r>
      <rPr>
        <i/>
        <sz val="11"/>
        <color theme="4" tint="-0.499984740745262"/>
        <rFont val="Calibri"/>
        <family val="2"/>
        <scheme val="minor"/>
      </rPr>
      <t>(eredi di Picicco Michele)</t>
    </r>
  </si>
  <si>
    <t>Del.Me s.r.l. (D'Anna Giuseppe via Bolzano 30 - Cerignola)</t>
  </si>
  <si>
    <t>Riferimento Catastale</t>
  </si>
  <si>
    <t>Alienato in data 21/07/2017. rep. 41630 - Notaio Sannoner Rossella</t>
  </si>
  <si>
    <t xml:space="preserve">In attesa di definizione - Rideterminare il canone a seguito di vendita terreni </t>
  </si>
  <si>
    <t xml:space="preserve">Entrata Canoni 2017 </t>
  </si>
  <si>
    <t>Canoni Arretrati</t>
  </si>
  <si>
    <t>Canoni pagati 2016</t>
  </si>
  <si>
    <t>Canoni pagati 2017</t>
  </si>
  <si>
    <t>…………………………..Demanio Forestale………………….</t>
  </si>
  <si>
    <t xml:space="preserve">Identificativi Catastali </t>
  </si>
  <si>
    <t>Scadenza Canone</t>
  </si>
  <si>
    <t>DF 01</t>
  </si>
  <si>
    <t>Vico del Gargano</t>
  </si>
  <si>
    <t>Contrada Coppacalva</t>
  </si>
  <si>
    <t>no</t>
  </si>
  <si>
    <t>Angelicchio Domenica</t>
  </si>
  <si>
    <t>Gennaio</t>
  </si>
  <si>
    <t>DF 02</t>
  </si>
  <si>
    <t>Mattinata</t>
  </si>
  <si>
    <t>Montelci</t>
  </si>
  <si>
    <t>Arena Giuseppe</t>
  </si>
  <si>
    <t>Marzo</t>
  </si>
  <si>
    <t>DF 03</t>
  </si>
  <si>
    <t>Vignanotica</t>
  </si>
  <si>
    <t>Bisceglia Angela Maria</t>
  </si>
  <si>
    <t>Maggio</t>
  </si>
  <si>
    <t>DF 04</t>
  </si>
  <si>
    <t>Montelce</t>
  </si>
  <si>
    <t>Bisceglia Antonio</t>
  </si>
  <si>
    <t>Giugno</t>
  </si>
  <si>
    <t>DF 05</t>
  </si>
  <si>
    <t>Finocchio</t>
  </si>
  <si>
    <t>Bisceglia Filomena</t>
  </si>
  <si>
    <t>DF 06</t>
  </si>
  <si>
    <t>Monte Barone</t>
  </si>
  <si>
    <t>Bisceglia Giovanna Pia</t>
  </si>
  <si>
    <t>DF 07</t>
  </si>
  <si>
    <t>Bisceglia Giovanni Matteo</t>
  </si>
  <si>
    <t>Agosto</t>
  </si>
  <si>
    <t>DF 08</t>
  </si>
  <si>
    <t>Mattinatella</t>
  </si>
  <si>
    <t>Bisceglia Libera Maria</t>
  </si>
  <si>
    <t>Settembre</t>
  </si>
  <si>
    <t>DF 09</t>
  </si>
  <si>
    <t>Luglio</t>
  </si>
  <si>
    <t>DF 10</t>
  </si>
  <si>
    <t>DF 11</t>
  </si>
  <si>
    <t>Bisceglia Rosa</t>
  </si>
  <si>
    <t>DF 12</t>
  </si>
  <si>
    <t>Capriati Matteo</t>
  </si>
  <si>
    <t>DF 13</t>
  </si>
  <si>
    <t>Mandorla Amara</t>
  </si>
  <si>
    <t>Ciuffreda Domenico 1970</t>
  </si>
  <si>
    <t>DF 14</t>
  </si>
  <si>
    <t>Ciuffreda Domenico 1940</t>
  </si>
  <si>
    <t>DF 15</t>
  </si>
  <si>
    <t>Mergoli</t>
  </si>
  <si>
    <t>Ciuffreda Maria Giuseppa</t>
  </si>
  <si>
    <t>Ottobre</t>
  </si>
  <si>
    <t>DF 16</t>
  </si>
  <si>
    <t>Ciuffreda Raffaela</t>
  </si>
  <si>
    <t>DF 17</t>
  </si>
  <si>
    <t>Coppa d'Avanti</t>
  </si>
  <si>
    <t>Ciuffreda Raffaele</t>
  </si>
  <si>
    <t>Novembre</t>
  </si>
  <si>
    <t>DF 18</t>
  </si>
  <si>
    <t>15/102021</t>
  </si>
  <si>
    <t>Comune di Mattinata</t>
  </si>
  <si>
    <t>DF 19</t>
  </si>
  <si>
    <t>Sfilzi</t>
  </si>
  <si>
    <t>Coppolecchia Francesco</t>
  </si>
  <si>
    <t>DF 20</t>
  </si>
  <si>
    <t>Vieste</t>
  </si>
  <si>
    <t>Mandrione</t>
  </si>
  <si>
    <t>Coppolecchia Michele</t>
  </si>
  <si>
    <t>Dicembre</t>
  </si>
  <si>
    <t>DF 21</t>
  </si>
  <si>
    <t>De Salvia Maria Grazia</t>
  </si>
  <si>
    <t>DF 22</t>
  </si>
  <si>
    <t>DF 23</t>
  </si>
  <si>
    <t>De Vita Incoronata</t>
  </si>
  <si>
    <t>DF 24</t>
  </si>
  <si>
    <t>De Vita Libera Lucia 1932</t>
  </si>
  <si>
    <t>DF 25</t>
  </si>
  <si>
    <t>De Vita Libera Lucia</t>
  </si>
  <si>
    <t>DF 26</t>
  </si>
  <si>
    <t>Di Bari Antonio</t>
  </si>
  <si>
    <t>DF 27</t>
  </si>
  <si>
    <t>Di Bari Giovanni 1962</t>
  </si>
  <si>
    <t>DF 28</t>
  </si>
  <si>
    <t>Di Bari Pasquale 1949</t>
  </si>
  <si>
    <t>DF 29</t>
  </si>
  <si>
    <t>Di Bari Pasquale 1964</t>
  </si>
  <si>
    <t>DF 30</t>
  </si>
  <si>
    <t>Diurno Carlo</t>
  </si>
  <si>
    <t>DF 31</t>
  </si>
  <si>
    <t>Falcone Caterina</t>
  </si>
  <si>
    <t>DF 32</t>
  </si>
  <si>
    <t>Falcone Francesco 1934</t>
  </si>
  <si>
    <t>DF 33</t>
  </si>
  <si>
    <t>Falcone Francesco 1950</t>
  </si>
  <si>
    <t>DF 34</t>
  </si>
  <si>
    <t>Falcone Lucia</t>
  </si>
  <si>
    <t>Febbraio</t>
  </si>
  <si>
    <t>DF 35</t>
  </si>
  <si>
    <t>Falcone Maria Giuseppa</t>
  </si>
  <si>
    <t>DF 36</t>
  </si>
  <si>
    <t>16/092022</t>
  </si>
  <si>
    <t>Falcone Michele</t>
  </si>
  <si>
    <t>DF 37</t>
  </si>
  <si>
    <t>Falcone Raffaella</t>
  </si>
  <si>
    <t>DF 38</t>
  </si>
  <si>
    <t>Tuppo dell'Aquila</t>
  </si>
  <si>
    <t>Fusilli Maria Benedetta</t>
  </si>
  <si>
    <t>DF 40</t>
  </si>
  <si>
    <t>Granatiero Giuseppe</t>
  </si>
  <si>
    <t>DF 41</t>
  </si>
  <si>
    <t>La Torre Michela</t>
  </si>
  <si>
    <t>DF 42</t>
  </si>
  <si>
    <t>La Torre Nicola 1957</t>
  </si>
  <si>
    <t>DF 44</t>
  </si>
  <si>
    <t xml:space="preserve">La Torre Pasquale </t>
  </si>
  <si>
    <t>DF 45</t>
  </si>
  <si>
    <t>La Torre Pasquale 1965</t>
  </si>
  <si>
    <t>DF 46</t>
  </si>
  <si>
    <t>Lauriola Antonietta, Pasquale, Antonio, Mathias</t>
  </si>
  <si>
    <t>DF 47</t>
  </si>
  <si>
    <t>Lauriola Libero Livio</t>
  </si>
  <si>
    <t>Aprile</t>
  </si>
  <si>
    <t>DF 48</t>
  </si>
  <si>
    <t>Mondelli Fiorenzo</t>
  </si>
  <si>
    <t>DF 49</t>
  </si>
  <si>
    <t>Mondelli Michele</t>
  </si>
  <si>
    <t>DF 50</t>
  </si>
  <si>
    <t>Notarangelo Francesco</t>
  </si>
  <si>
    <t>DF 51</t>
  </si>
  <si>
    <t>Piemontese Matteo Michele</t>
  </si>
  <si>
    <t>DF 52</t>
  </si>
  <si>
    <t>Quitadamo Libera</t>
  </si>
  <si>
    <t>DF 53</t>
  </si>
  <si>
    <t>Quitadamo Luigi e Di Bari Libera Maria</t>
  </si>
  <si>
    <t>DF 54</t>
  </si>
  <si>
    <t>Giovannicchio</t>
  </si>
  <si>
    <t>DF 55</t>
  </si>
  <si>
    <t>Ricucci Michele</t>
  </si>
  <si>
    <t>DF 56</t>
  </si>
  <si>
    <t>Soc. Agricola Aurora a r.l.</t>
  </si>
  <si>
    <t>DF 57</t>
  </si>
  <si>
    <t>Totaro Matteo</t>
  </si>
  <si>
    <t>DF 58</t>
  </si>
  <si>
    <t>Totaro Paolo</t>
  </si>
  <si>
    <t>DF 59</t>
  </si>
  <si>
    <t>Trombetta Anna</t>
  </si>
  <si>
    <t>DF 60</t>
  </si>
  <si>
    <t>Trotta Francesco</t>
  </si>
  <si>
    <t>DF 61</t>
  </si>
  <si>
    <t>DF 62</t>
  </si>
  <si>
    <t>DF 63</t>
  </si>
  <si>
    <t>Trotta Libera Maria</t>
  </si>
  <si>
    <t>DF 64</t>
  </si>
  <si>
    <t>Trotta Matteo</t>
  </si>
  <si>
    <t>DF 65</t>
  </si>
  <si>
    <t>DF 66</t>
  </si>
  <si>
    <t>DF 67</t>
  </si>
  <si>
    <t>Vizzani Luigia</t>
  </si>
  <si>
    <t>Canone Annata 2016/2017</t>
  </si>
  <si>
    <t>Mese/2016</t>
  </si>
  <si>
    <t>Bisceglia Luigi</t>
  </si>
  <si>
    <t>De Salvia Raffaela</t>
  </si>
  <si>
    <t>10/102021</t>
  </si>
  <si>
    <t>Renzulli Alfredo Pio</t>
  </si>
  <si>
    <r>
      <t xml:space="preserve">Associazione Isola Capoiale </t>
    </r>
    <r>
      <rPr>
        <i/>
        <sz val="12"/>
        <color rgb="FF002060"/>
        <rFont val="Calibri"/>
        <family val="2"/>
        <scheme val="minor"/>
      </rPr>
      <t>(</t>
    </r>
    <r>
      <rPr>
        <i/>
        <sz val="8"/>
        <color rgb="FF002060"/>
        <rFont val="Calibri"/>
        <family val="2"/>
        <scheme val="minor"/>
      </rPr>
      <t>via Tito Livio 17 Cagnano Varano)</t>
    </r>
  </si>
  <si>
    <t>Ciuffreda Anna, Fusilli Maria Antonietta e Matteo</t>
  </si>
  <si>
    <t>Quitadamo Annunziata (Bar La Montagna)</t>
  </si>
  <si>
    <t>Parco Nazionale del Gargano</t>
  </si>
  <si>
    <t>Newco Srl</t>
  </si>
  <si>
    <t>Fg  101</t>
  </si>
  <si>
    <t>Cagnano Varano</t>
  </si>
  <si>
    <t>Capoiale</t>
  </si>
  <si>
    <t>Fg 99</t>
  </si>
  <si>
    <t>Fg 100</t>
  </si>
  <si>
    <t>Monte Sant'Angelo</t>
  </si>
  <si>
    <t>Baraccone</t>
  </si>
  <si>
    <t>Fg 92</t>
  </si>
  <si>
    <t>Inchianaturo</t>
  </si>
  <si>
    <t>Fg  97</t>
  </si>
  <si>
    <t>Sansone</t>
  </si>
  <si>
    <t>San Menaio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</si>
</sst>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dd/mm/yy;@"/>
    <numFmt numFmtId="165" formatCode="&quot;€&quot;\ #,##0.00;[Red]&quot;€&quot;\ #,##0.00"/>
    <numFmt numFmtId="166" formatCode="_-* #,##0.000_-;\-* #,##0.000_-;_-* &quot;-&quot;???_-;_-@_-"/>
  </numFmts>
  <fonts count="28"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3" tint="-0.249977111117893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i/>
      <sz val="11"/>
      <color theme="5" tint="-0.499984740745262"/>
      <name val="Calibri"/>
      <family val="2"/>
      <scheme val="minor"/>
    </font>
    <font>
      <b/>
      <i/>
      <sz val="16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4" tint="-0.499984740745262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i/>
      <sz val="18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0"/>
      <color theme="5" tint="-0.499984740745262"/>
      <name val="Calibri"/>
      <family val="2"/>
      <scheme val="minor"/>
    </font>
    <font>
      <b/>
      <i/>
      <sz val="11"/>
      <color theme="9" tint="-0.499984740745262"/>
      <name val="Calibri"/>
      <family val="2"/>
      <scheme val="minor"/>
    </font>
    <font>
      <b/>
      <i/>
      <sz val="11"/>
      <color theme="8" tint="-0.499984740745262"/>
      <name val="Calibri"/>
      <family val="2"/>
      <scheme val="minor"/>
    </font>
    <font>
      <i/>
      <sz val="11"/>
      <color theme="5" tint="-0.249977111117893"/>
      <name val="Calibri"/>
      <family val="2"/>
      <scheme val="minor"/>
    </font>
    <font>
      <i/>
      <sz val="11"/>
      <color rgb="FFC00000"/>
      <name val="Calibri"/>
      <family val="2"/>
      <scheme val="minor"/>
    </font>
    <font>
      <i/>
      <sz val="11"/>
      <color theme="8" tint="-0.249977111117893"/>
      <name val="Calibri"/>
      <family val="2"/>
      <scheme val="minor"/>
    </font>
    <font>
      <b/>
      <i/>
      <sz val="11"/>
      <color theme="2" tint="-0.499984740745262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sz val="11"/>
      <color theme="3" tint="-0.249977111117893"/>
      <name val="Calibri"/>
      <family val="2"/>
      <scheme val="minor"/>
    </font>
    <font>
      <sz val="11"/>
      <color theme="6" tint="-0.499984740745262"/>
      <name val="Calibri"/>
      <family val="2"/>
      <scheme val="minor"/>
    </font>
    <font>
      <i/>
      <sz val="12"/>
      <color rgb="FF002060"/>
      <name val="Calibri"/>
      <family val="2"/>
      <scheme val="minor"/>
    </font>
    <font>
      <i/>
      <sz val="8"/>
      <color rgb="FF00206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3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 vertical="center" wrapText="1"/>
    </xf>
    <xf numFmtId="0" fontId="0" fillId="0" borderId="0" xfId="0"/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165" fontId="8" fillId="0" borderId="0" xfId="0" applyNumberFormat="1" applyFont="1"/>
    <xf numFmtId="0" fontId="10" fillId="0" borderId="0" xfId="0" applyFont="1"/>
    <xf numFmtId="0" fontId="10" fillId="0" borderId="0" xfId="0" applyFont="1" applyAlignment="1">
      <alignment horizontal="center"/>
    </xf>
    <xf numFmtId="164" fontId="10" fillId="0" borderId="0" xfId="0" applyNumberFormat="1" applyFont="1" applyAlignment="1">
      <alignment horizontal="center"/>
    </xf>
    <xf numFmtId="165" fontId="10" fillId="0" borderId="0" xfId="0" applyNumberFormat="1" applyFont="1" applyAlignment="1">
      <alignment horizontal="center"/>
    </xf>
    <xf numFmtId="165" fontId="11" fillId="0" borderId="0" xfId="0" applyNumberFormat="1" applyFont="1"/>
    <xf numFmtId="0" fontId="0" fillId="0" borderId="0" xfId="0" applyFont="1"/>
    <xf numFmtId="164" fontId="0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4" fillId="4" borderId="11" xfId="0" applyFont="1" applyFill="1" applyBorder="1" applyAlignment="1">
      <alignment horizontal="center" vertical="center" wrapText="1"/>
    </xf>
    <xf numFmtId="164" fontId="4" fillId="4" borderId="11" xfId="0" applyNumberFormat="1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64" fontId="13" fillId="0" borderId="0" xfId="0" applyNumberFormat="1" applyFont="1" applyAlignment="1">
      <alignment horizontal="center" vertical="center" wrapText="1"/>
    </xf>
    <xf numFmtId="164" fontId="13" fillId="0" borderId="0" xfId="0" applyNumberFormat="1" applyFont="1" applyAlignment="1">
      <alignment horizontal="center"/>
    </xf>
    <xf numFmtId="0" fontId="14" fillId="0" borderId="0" xfId="0" applyFont="1"/>
    <xf numFmtId="0" fontId="6" fillId="4" borderId="2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4" borderId="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5" fillId="7" borderId="8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16" fillId="8" borderId="2" xfId="0" applyNumberFormat="1" applyFont="1" applyFill="1" applyBorder="1" applyAlignment="1">
      <alignment horizontal="center" vertical="center" wrapText="1"/>
    </xf>
    <xf numFmtId="165" fontId="4" fillId="8" borderId="2" xfId="0" applyNumberFormat="1" applyFont="1" applyFill="1" applyBorder="1" applyAlignment="1">
      <alignment horizontal="center" vertical="center" wrapText="1"/>
    </xf>
    <xf numFmtId="164" fontId="4" fillId="4" borderId="2" xfId="0" applyNumberFormat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165" fontId="6" fillId="0" borderId="0" xfId="0" applyNumberFormat="1" applyFont="1" applyAlignment="1">
      <alignment horizontal="center"/>
    </xf>
    <xf numFmtId="165" fontId="21" fillId="0" borderId="0" xfId="0" applyNumberFormat="1" applyFont="1" applyAlignment="1">
      <alignment horizontal="center" vertical="center" wrapText="1"/>
    </xf>
    <xf numFmtId="165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2" borderId="0" xfId="0" applyFont="1" applyFill="1"/>
    <xf numFmtId="0" fontId="0" fillId="2" borderId="0" xfId="0" applyFill="1"/>
    <xf numFmtId="165" fontId="17" fillId="8" borderId="2" xfId="0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4" fontId="17" fillId="7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 horizontal="center"/>
    </xf>
    <xf numFmtId="0" fontId="4" fillId="7" borderId="2" xfId="0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 wrapText="1"/>
    </xf>
    <xf numFmtId="14" fontId="9" fillId="7" borderId="2" xfId="0" applyNumberFormat="1" applyFont="1" applyFill="1" applyBorder="1" applyAlignment="1">
      <alignment horizontal="center" vertical="center" wrapText="1"/>
    </xf>
    <xf numFmtId="164" fontId="9" fillId="7" borderId="2" xfId="0" applyNumberFormat="1" applyFont="1" applyFill="1" applyBorder="1" applyAlignment="1">
      <alignment horizontal="center" vertical="center" wrapText="1"/>
    </xf>
    <xf numFmtId="165" fontId="5" fillId="7" borderId="2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5" fillId="7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165" fontId="4" fillId="9" borderId="11" xfId="0" applyNumberFormat="1" applyFont="1" applyFill="1" applyBorder="1" applyAlignment="1">
      <alignment horizontal="center" vertical="center" wrapText="1"/>
    </xf>
    <xf numFmtId="165" fontId="4" fillId="9" borderId="13" xfId="0" applyNumberFormat="1" applyFont="1" applyFill="1" applyBorder="1" applyAlignment="1">
      <alignment horizontal="center" vertical="center" wrapText="1"/>
    </xf>
    <xf numFmtId="165" fontId="4" fillId="9" borderId="0" xfId="0" applyNumberFormat="1" applyFont="1" applyFill="1" applyBorder="1" applyAlignment="1">
      <alignment horizontal="center" vertical="center" wrapText="1"/>
    </xf>
    <xf numFmtId="0" fontId="4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 wrapText="1"/>
    </xf>
    <xf numFmtId="0" fontId="9" fillId="12" borderId="2" xfId="0" applyFont="1" applyFill="1" applyBorder="1" applyAlignment="1">
      <alignment horizontal="center" vertical="center" wrapText="1"/>
    </xf>
    <xf numFmtId="14" fontId="9" fillId="12" borderId="2" xfId="0" applyNumberFormat="1" applyFont="1" applyFill="1" applyBorder="1" applyAlignment="1">
      <alignment horizontal="center" vertical="center" wrapText="1"/>
    </xf>
    <xf numFmtId="164" fontId="9" fillId="12" borderId="2" xfId="0" applyNumberFormat="1" applyFont="1" applyFill="1" applyBorder="1" applyAlignment="1">
      <alignment horizontal="center" vertical="center" wrapText="1"/>
    </xf>
    <xf numFmtId="164" fontId="5" fillId="12" borderId="2" xfId="0" applyNumberFormat="1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left" vertical="center" wrapText="1"/>
    </xf>
    <xf numFmtId="165" fontId="5" fillId="12" borderId="2" xfId="0" applyNumberFormat="1" applyFont="1" applyFill="1" applyBorder="1" applyAlignment="1">
      <alignment horizontal="center" vertical="center" wrapText="1"/>
    </xf>
    <xf numFmtId="165" fontId="4" fillId="12" borderId="2" xfId="0" applyNumberFormat="1" applyFont="1" applyFill="1" applyBorder="1" applyAlignment="1">
      <alignment horizontal="center" vertical="center" wrapText="1"/>
    </xf>
    <xf numFmtId="164" fontId="17" fillId="12" borderId="2" xfId="0" applyNumberFormat="1" applyFont="1" applyFill="1" applyBorder="1" applyAlignment="1">
      <alignment horizontal="center" vertical="center" wrapText="1"/>
    </xf>
    <xf numFmtId="165" fontId="6" fillId="12" borderId="2" xfId="0" applyNumberFormat="1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164" fontId="5" fillId="12" borderId="11" xfId="0" applyNumberFormat="1" applyFont="1" applyFill="1" applyBorder="1" applyAlignment="1">
      <alignment horizontal="center" vertical="center" wrapText="1"/>
    </xf>
    <xf numFmtId="164" fontId="17" fillId="12" borderId="11" xfId="0" applyNumberFormat="1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0" fontId="5" fillId="12" borderId="9" xfId="0" applyFont="1" applyFill="1" applyBorder="1" applyAlignment="1">
      <alignment horizontal="left" vertical="center" wrapText="1"/>
    </xf>
    <xf numFmtId="164" fontId="17" fillId="12" borderId="12" xfId="0" applyNumberFormat="1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5" fillId="12" borderId="2" xfId="0" applyFont="1" applyFill="1" applyBorder="1" applyAlignment="1">
      <alignment horizontal="center" vertical="center"/>
    </xf>
    <xf numFmtId="0" fontId="9" fillId="12" borderId="2" xfId="0" applyFont="1" applyFill="1" applyBorder="1" applyAlignment="1">
      <alignment horizontal="center" vertical="center"/>
    </xf>
    <xf numFmtId="14" fontId="9" fillId="12" borderId="2" xfId="0" applyNumberFormat="1" applyFont="1" applyFill="1" applyBorder="1" applyAlignment="1">
      <alignment horizontal="center" vertical="center"/>
    </xf>
    <xf numFmtId="0" fontId="5" fillId="12" borderId="2" xfId="0" applyFont="1" applyFill="1" applyBorder="1" applyAlignment="1">
      <alignment horizontal="left" vertical="center"/>
    </xf>
    <xf numFmtId="43" fontId="5" fillId="12" borderId="2" xfId="0" applyNumberFormat="1" applyFont="1" applyFill="1" applyBorder="1" applyAlignment="1">
      <alignment horizontal="center" vertical="center" wrapText="1"/>
    </xf>
    <xf numFmtId="0" fontId="9" fillId="12" borderId="5" xfId="0" applyFont="1" applyFill="1" applyBorder="1" applyAlignment="1">
      <alignment horizontal="center" vertical="center" wrapText="1"/>
    </xf>
    <xf numFmtId="0" fontId="18" fillId="12" borderId="11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left" vertical="center" wrapText="1"/>
    </xf>
    <xf numFmtId="164" fontId="9" fillId="12" borderId="14" xfId="0" applyNumberFormat="1" applyFont="1" applyFill="1" applyBorder="1" applyAlignment="1">
      <alignment horizontal="center" vertical="center" wrapText="1"/>
    </xf>
    <xf numFmtId="164" fontId="9" fillId="12" borderId="2" xfId="0" applyNumberFormat="1" applyFont="1" applyFill="1" applyBorder="1" applyAlignment="1">
      <alignment horizontal="center" vertical="center"/>
    </xf>
    <xf numFmtId="164" fontId="9" fillId="12" borderId="2" xfId="0" applyNumberFormat="1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 vertical="center" wrapText="1"/>
    </xf>
    <xf numFmtId="0" fontId="19" fillId="12" borderId="2" xfId="0" applyFont="1" applyFill="1" applyBorder="1" applyAlignment="1">
      <alignment horizontal="center" vertical="center" wrapText="1"/>
    </xf>
    <xf numFmtId="165" fontId="4" fillId="0" borderId="0" xfId="0" applyNumberFormat="1" applyFont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 wrapText="1"/>
    </xf>
    <xf numFmtId="165" fontId="16" fillId="8" borderId="2" xfId="0" applyNumberFormat="1" applyFont="1" applyFill="1" applyBorder="1" applyAlignment="1">
      <alignment horizontal="left" vertical="center" wrapText="1"/>
    </xf>
    <xf numFmtId="164" fontId="5" fillId="7" borderId="2" xfId="0" applyNumberFormat="1" applyFont="1" applyFill="1" applyBorder="1" applyAlignment="1">
      <alignment horizontal="center" vertical="center" wrapText="1"/>
    </xf>
    <xf numFmtId="0" fontId="9" fillId="7" borderId="2" xfId="0" applyFont="1" applyFill="1" applyBorder="1" applyAlignment="1">
      <alignment horizontal="center" vertical="center"/>
    </xf>
    <xf numFmtId="14" fontId="9" fillId="7" borderId="2" xfId="0" applyNumberFormat="1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 wrapText="1"/>
    </xf>
    <xf numFmtId="164" fontId="9" fillId="7" borderId="14" xfId="0" applyNumberFormat="1" applyFont="1" applyFill="1" applyBorder="1" applyAlignment="1">
      <alignment horizontal="center" vertical="center" wrapText="1"/>
    </xf>
    <xf numFmtId="0" fontId="9" fillId="7" borderId="9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10" xfId="0" applyFont="1" applyFill="1" applyBorder="1" applyAlignment="1">
      <alignment horizontal="center" vertical="center" wrapText="1"/>
    </xf>
    <xf numFmtId="165" fontId="5" fillId="13" borderId="2" xfId="0" applyNumberFormat="1" applyFont="1" applyFill="1" applyBorder="1" applyAlignment="1">
      <alignment horizontal="center" vertical="center" wrapText="1"/>
    </xf>
    <xf numFmtId="0" fontId="9" fillId="7" borderId="12" xfId="0" applyFont="1" applyFill="1" applyBorder="1" applyAlignment="1">
      <alignment horizontal="center" vertical="center"/>
    </xf>
    <xf numFmtId="0" fontId="5" fillId="14" borderId="2" xfId="0" applyFont="1" applyFill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vertical="center" wrapText="1"/>
    </xf>
    <xf numFmtId="0" fontId="24" fillId="7" borderId="2" xfId="0" applyFont="1" applyFill="1" applyBorder="1" applyAlignment="1">
      <alignment horizontal="center" vertical="center" wrapText="1"/>
    </xf>
    <xf numFmtId="14" fontId="24" fillId="7" borderId="2" xfId="0" applyNumberFormat="1" applyFont="1" applyFill="1" applyBorder="1" applyAlignment="1">
      <alignment horizontal="center" vertical="center" wrapText="1"/>
    </xf>
    <xf numFmtId="164" fontId="24" fillId="7" borderId="2" xfId="0" applyNumberFormat="1" applyFont="1" applyFill="1" applyBorder="1" applyAlignment="1">
      <alignment horizontal="center" vertical="center" wrapText="1"/>
    </xf>
    <xf numFmtId="165" fontId="6" fillId="7" borderId="2" xfId="0" applyNumberFormat="1" applyFont="1" applyFill="1" applyBorder="1" applyAlignment="1">
      <alignment horizontal="center" vertical="center" wrapText="1"/>
    </xf>
    <xf numFmtId="0" fontId="5" fillId="7" borderId="5" xfId="0" applyFont="1" applyFill="1" applyBorder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/>
    </xf>
    <xf numFmtId="164" fontId="25" fillId="0" borderId="0" xfId="0" applyNumberFormat="1" applyFont="1" applyAlignment="1">
      <alignment horizontal="center"/>
    </xf>
    <xf numFmtId="165" fontId="0" fillId="0" borderId="0" xfId="0" applyNumberFormat="1" applyFont="1" applyAlignment="1">
      <alignment horizontal="center" vertical="center"/>
    </xf>
    <xf numFmtId="0" fontId="22" fillId="7" borderId="2" xfId="0" applyFont="1" applyFill="1" applyBorder="1" applyAlignment="1">
      <alignment horizontal="left" vertical="center" wrapText="1"/>
    </xf>
    <xf numFmtId="43" fontId="5" fillId="7" borderId="2" xfId="0" applyNumberFormat="1" applyFont="1" applyFill="1" applyBorder="1" applyAlignment="1">
      <alignment horizontal="center" vertical="center" wrapText="1"/>
    </xf>
    <xf numFmtId="165" fontId="4" fillId="7" borderId="12" xfId="0" applyNumberFormat="1" applyFont="1" applyFill="1" applyBorder="1" applyAlignment="1">
      <alignment horizontal="center" vertical="center" wrapText="1"/>
    </xf>
    <xf numFmtId="165" fontId="4" fillId="7" borderId="2" xfId="0" applyNumberFormat="1" applyFont="1" applyFill="1" applyBorder="1" applyAlignment="1">
      <alignment horizontal="center" vertical="center"/>
    </xf>
    <xf numFmtId="164" fontId="9" fillId="7" borderId="2" xfId="0" applyNumberFormat="1" applyFont="1" applyFill="1" applyBorder="1" applyAlignment="1">
      <alignment horizontal="center"/>
    </xf>
    <xf numFmtId="0" fontId="22" fillId="7" borderId="2" xfId="0" applyFont="1" applyFill="1" applyBorder="1" applyAlignment="1">
      <alignment horizontal="left" vertical="center"/>
    </xf>
    <xf numFmtId="0" fontId="22" fillId="7" borderId="9" xfId="0" applyFont="1" applyFill="1" applyBorder="1" applyAlignment="1">
      <alignment horizontal="left" vertical="center" wrapText="1"/>
    </xf>
    <xf numFmtId="165" fontId="5" fillId="7" borderId="9" xfId="0" applyNumberFormat="1" applyFont="1" applyFill="1" applyBorder="1" applyAlignment="1">
      <alignment horizontal="center" vertical="center" wrapText="1"/>
    </xf>
    <xf numFmtId="43" fontId="5" fillId="7" borderId="12" xfId="0" applyNumberFormat="1" applyFont="1" applyFill="1" applyBorder="1" applyAlignment="1">
      <alignment horizontal="center" vertical="center" wrapText="1"/>
    </xf>
    <xf numFmtId="165" fontId="5" fillId="7" borderId="5" xfId="0" applyNumberFormat="1" applyFont="1" applyFill="1" applyBorder="1" applyAlignment="1">
      <alignment horizontal="center" vertical="center" wrapText="1"/>
    </xf>
    <xf numFmtId="164" fontId="17" fillId="7" borderId="2" xfId="0" applyNumberFormat="1" applyFont="1" applyFill="1" applyBorder="1" applyAlignment="1">
      <alignment horizontal="center" vertical="center"/>
    </xf>
    <xf numFmtId="166" fontId="5" fillId="7" borderId="2" xfId="0" applyNumberFormat="1" applyFont="1" applyFill="1" applyBorder="1" applyAlignment="1">
      <alignment horizontal="center" vertical="center" wrapText="1"/>
    </xf>
    <xf numFmtId="165" fontId="4" fillId="3" borderId="2" xfId="0" applyNumberFormat="1" applyFont="1" applyFill="1" applyBorder="1" applyAlignment="1">
      <alignment horizontal="center"/>
    </xf>
    <xf numFmtId="0" fontId="5" fillId="7" borderId="2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4" fillId="10" borderId="14" xfId="0" applyFont="1" applyFill="1" applyBorder="1" applyAlignment="1">
      <alignment horizontal="center"/>
    </xf>
    <xf numFmtId="0" fontId="14" fillId="10" borderId="15" xfId="0" applyFont="1" applyFill="1" applyBorder="1" applyAlignment="1">
      <alignment horizontal="center"/>
    </xf>
    <xf numFmtId="0" fontId="14" fillId="10" borderId="5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/>
    </xf>
    <xf numFmtId="165" fontId="12" fillId="6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164" fontId="3" fillId="3" borderId="7" xfId="0" applyNumberFormat="1" applyFont="1" applyFill="1" applyBorder="1" applyAlignment="1">
      <alignment horizontal="center" vertical="center" wrapText="1"/>
    </xf>
    <xf numFmtId="164" fontId="3" fillId="3" borderId="3" xfId="0" applyNumberFormat="1" applyFont="1" applyFill="1" applyBorder="1" applyAlignment="1">
      <alignment horizontal="center" vertical="center" wrapText="1"/>
    </xf>
    <xf numFmtId="164" fontId="3" fillId="3" borderId="6" xfId="0" applyNumberFormat="1" applyFont="1" applyFill="1" applyBorder="1" applyAlignment="1">
      <alignment horizontal="center" vertical="center" wrapText="1"/>
    </xf>
    <xf numFmtId="164" fontId="3" fillId="3" borderId="9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4" fontId="3" fillId="3" borderId="10" xfId="0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4" fillId="7" borderId="14" xfId="0" applyFont="1" applyFill="1" applyBorder="1" applyAlignment="1">
      <alignment horizontal="center" vertical="center" wrapText="1"/>
    </xf>
    <xf numFmtId="0" fontId="4" fillId="7" borderId="5" xfId="0" applyFont="1" applyFill="1" applyBorder="1" applyAlignment="1">
      <alignment horizontal="center" vertical="center" wrapText="1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2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center" vertical="center" wrapText="1"/>
    </xf>
    <xf numFmtId="0" fontId="5" fillId="12" borderId="12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2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/>
    </xf>
    <xf numFmtId="165" fontId="4" fillId="9" borderId="2" xfId="0" applyNumberFormat="1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164" fontId="9" fillId="12" borderId="11" xfId="0" applyNumberFormat="1" applyFont="1" applyFill="1" applyBorder="1" applyAlignment="1">
      <alignment horizontal="center" vertical="center" wrapText="1"/>
    </xf>
    <xf numFmtId="164" fontId="9" fillId="12" borderId="12" xfId="0" applyNumberFormat="1" applyFont="1" applyFill="1" applyBorder="1" applyAlignment="1">
      <alignment horizontal="center" vertical="center" wrapText="1"/>
    </xf>
    <xf numFmtId="164" fontId="5" fillId="12" borderId="11" xfId="0" applyNumberFormat="1" applyFont="1" applyFill="1" applyBorder="1" applyAlignment="1">
      <alignment horizontal="center" vertical="center" wrapText="1"/>
    </xf>
    <xf numFmtId="164" fontId="5" fillId="12" borderId="12" xfId="0" applyNumberFormat="1" applyFont="1" applyFill="1" applyBorder="1" applyAlignment="1">
      <alignment horizontal="center" vertical="center" wrapText="1"/>
    </xf>
    <xf numFmtId="0" fontId="5" fillId="12" borderId="7" xfId="0" applyFont="1" applyFill="1" applyBorder="1" applyAlignment="1">
      <alignment horizontal="left" vertical="center" wrapText="1"/>
    </xf>
    <xf numFmtId="0" fontId="5" fillId="12" borderId="9" xfId="0" applyFont="1" applyFill="1" applyBorder="1" applyAlignment="1">
      <alignment horizontal="left" vertical="center" wrapText="1"/>
    </xf>
    <xf numFmtId="165" fontId="6" fillId="12" borderId="11" xfId="0" applyNumberFormat="1" applyFont="1" applyFill="1" applyBorder="1" applyAlignment="1">
      <alignment horizontal="center" vertical="center" wrapText="1"/>
    </xf>
    <xf numFmtId="165" fontId="6" fillId="12" borderId="12" xfId="0" applyNumberFormat="1" applyFont="1" applyFill="1" applyBorder="1" applyAlignment="1">
      <alignment horizontal="center" vertical="center" wrapText="1"/>
    </xf>
    <xf numFmtId="165" fontId="5" fillId="12" borderId="11" xfId="0" applyNumberFormat="1" applyFont="1" applyFill="1" applyBorder="1" applyAlignment="1">
      <alignment horizontal="center" vertical="center" wrapText="1"/>
    </xf>
    <xf numFmtId="165" fontId="5" fillId="12" borderId="12" xfId="0" applyNumberFormat="1" applyFont="1" applyFill="1" applyBorder="1" applyAlignment="1">
      <alignment horizontal="center" vertical="center" wrapText="1"/>
    </xf>
    <xf numFmtId="164" fontId="17" fillId="12" borderId="11" xfId="0" applyNumberFormat="1" applyFont="1" applyFill="1" applyBorder="1" applyAlignment="1">
      <alignment horizontal="center" vertical="center" wrapText="1"/>
    </xf>
    <xf numFmtId="164" fontId="17" fillId="12" borderId="12" xfId="0" applyNumberFormat="1" applyFont="1" applyFill="1" applyBorder="1" applyAlignment="1">
      <alignment horizontal="center" vertical="center" wrapText="1"/>
    </xf>
    <xf numFmtId="165" fontId="4" fillId="12" borderId="11" xfId="0" applyNumberFormat="1" applyFont="1" applyFill="1" applyBorder="1" applyAlignment="1">
      <alignment horizontal="center" vertical="center" wrapText="1"/>
    </xf>
    <xf numFmtId="165" fontId="4" fillId="12" borderId="12" xfId="0" applyNumberFormat="1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9" borderId="15" xfId="0" applyFont="1" applyFill="1" applyBorder="1" applyAlignment="1">
      <alignment horizontal="center" vertical="center" wrapText="1"/>
    </xf>
    <xf numFmtId="0" fontId="4" fillId="9" borderId="5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9" fillId="2" borderId="9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17" fillId="11" borderId="14" xfId="0" applyFont="1" applyFill="1" applyBorder="1" applyAlignment="1">
      <alignment horizontal="center" vertical="center" wrapText="1"/>
    </xf>
    <xf numFmtId="0" fontId="17" fillId="11" borderId="15" xfId="0" applyFont="1" applyFill="1" applyBorder="1" applyAlignment="1">
      <alignment horizontal="center" vertical="center" wrapText="1"/>
    </xf>
    <xf numFmtId="0" fontId="17" fillId="11" borderId="5" xfId="0" applyFont="1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5" xfId="0" applyFont="1" applyBorder="1" applyAlignment="1">
      <alignment horizont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5" fillId="12" borderId="11" xfId="0" applyFont="1" applyFill="1" applyBorder="1" applyAlignment="1">
      <alignment horizontal="left" vertical="center" wrapText="1"/>
    </xf>
    <xf numFmtId="0" fontId="5" fillId="12" borderId="12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4" fillId="7" borderId="15" xfId="0" applyFont="1" applyFill="1" applyBorder="1" applyAlignment="1">
      <alignment horizontal="center" vertical="center" wrapText="1"/>
    </xf>
    <xf numFmtId="165" fontId="2" fillId="7" borderId="14" xfId="0" applyNumberFormat="1" applyFont="1" applyFill="1" applyBorder="1" applyAlignment="1">
      <alignment horizontal="center" vertical="center" wrapText="1"/>
    </xf>
    <xf numFmtId="165" fontId="2" fillId="7" borderId="5" xfId="0" applyNumberFormat="1" applyFont="1" applyFill="1" applyBorder="1" applyAlignment="1">
      <alignment horizontal="center" vertical="center" wrapText="1"/>
    </xf>
    <xf numFmtId="0" fontId="9" fillId="7" borderId="14" xfId="0" applyFont="1" applyFill="1" applyBorder="1" applyAlignment="1">
      <alignment horizontal="center" vertical="center" wrapText="1"/>
    </xf>
    <xf numFmtId="0" fontId="9" fillId="7" borderId="15" xfId="0" applyFont="1" applyFill="1" applyBorder="1" applyAlignment="1">
      <alignment horizontal="center" vertical="center" wrapText="1"/>
    </xf>
    <xf numFmtId="0" fontId="9" fillId="7" borderId="5" xfId="0" applyFont="1" applyFill="1" applyBorder="1" applyAlignment="1">
      <alignment horizontal="center" vertical="center" wrapText="1"/>
    </xf>
    <xf numFmtId="0" fontId="4" fillId="9" borderId="14" xfId="0" applyFont="1" applyFill="1" applyBorder="1" applyAlignment="1">
      <alignment horizontal="center" vertical="center"/>
    </xf>
    <xf numFmtId="0" fontId="4" fillId="9" borderId="15" xfId="0" applyFont="1" applyFill="1" applyBorder="1" applyAlignment="1">
      <alignment horizontal="center" vertical="center"/>
    </xf>
    <xf numFmtId="0" fontId="4" fillId="9" borderId="5" xfId="0" applyFont="1" applyFill="1" applyBorder="1" applyAlignment="1">
      <alignment horizontal="center" vertical="center"/>
    </xf>
    <xf numFmtId="0" fontId="23" fillId="7" borderId="14" xfId="0" applyFont="1" applyFill="1" applyBorder="1" applyAlignment="1">
      <alignment horizontal="center" vertical="center" wrapText="1"/>
    </xf>
    <xf numFmtId="0" fontId="23" fillId="7" borderId="15" xfId="0" applyFont="1" applyFill="1" applyBorder="1" applyAlignment="1">
      <alignment horizontal="center" vertical="center" wrapText="1"/>
    </xf>
    <xf numFmtId="0" fontId="23" fillId="7" borderId="5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FF5050"/>
      <color rgb="FFFFFFCC"/>
      <color rgb="FFFF99CC"/>
      <color rgb="FFB9FDA9"/>
      <color rgb="FF669900"/>
      <color rgb="FFF6FBB5"/>
      <color rgb="FFE1F4FF"/>
      <color rgb="FFFFFFE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AJ88"/>
  <sheetViews>
    <sheetView zoomScaleNormal="100" workbookViewId="0">
      <pane xSplit="1" ySplit="7" topLeftCell="B50" activePane="bottomRight" state="frozen"/>
      <selection pane="topRight" activeCell="B1" sqref="B1"/>
      <selection pane="bottomLeft" activeCell="A8" sqref="A8"/>
      <selection pane="bottomRight" activeCell="N70" sqref="N70:Q74"/>
    </sheetView>
  </sheetViews>
  <sheetFormatPr defaultRowHeight="15"/>
  <cols>
    <col min="1" max="1" width="2.140625" style="5" customWidth="1"/>
    <col min="2" max="2" width="6.7109375" style="5" customWidth="1"/>
    <col min="3" max="3" width="19" style="1" customWidth="1"/>
    <col min="4" max="4" width="21.140625" style="1" hidden="1" customWidth="1"/>
    <col min="5" max="5" width="10.7109375" style="1" hidden="1" customWidth="1"/>
    <col min="6" max="6" width="11.42578125" style="3" hidden="1" customWidth="1"/>
    <col min="7" max="8" width="10.7109375" style="21" hidden="1" customWidth="1"/>
    <col min="9" max="9" width="8.85546875" style="21" hidden="1" customWidth="1"/>
    <col min="10" max="10" width="12.85546875" style="1" hidden="1" customWidth="1"/>
    <col min="11" max="11" width="57.7109375" style="29" customWidth="1"/>
    <col min="12" max="12" width="12.85546875" style="1" customWidth="1"/>
    <col min="13" max="13" width="6.140625" style="1" customWidth="1"/>
    <col min="14" max="14" width="18.7109375" style="1" customWidth="1"/>
    <col min="15" max="17" width="15" style="1" customWidth="1"/>
    <col min="18" max="18" width="15.7109375" style="1" customWidth="1"/>
    <col min="19" max="19" width="15.42578125" style="1" customWidth="1"/>
    <col min="20" max="20" width="15.85546875" style="5" customWidth="1"/>
    <col min="21" max="21" width="10.7109375" style="5" customWidth="1"/>
    <col min="22" max="22" width="12.7109375" style="22" customWidth="1"/>
    <col min="23" max="24" width="12.7109375" style="5" customWidth="1"/>
    <col min="25" max="26" width="2.7109375" style="5" customWidth="1"/>
    <col min="27" max="31" width="15" style="5" customWidth="1"/>
    <col min="32" max="33" width="15.85546875" style="5" customWidth="1"/>
    <col min="34" max="16384" width="9.140625" style="5"/>
  </cols>
  <sheetData>
    <row r="1" spans="2:36" ht="8.25" customHeight="1">
      <c r="B1" s="6"/>
      <c r="C1" s="6"/>
      <c r="D1" s="6"/>
      <c r="E1" s="6"/>
      <c r="F1" s="4"/>
      <c r="G1" s="20"/>
      <c r="H1" s="20"/>
      <c r="I1" s="20"/>
      <c r="J1" s="6"/>
      <c r="K1" s="26"/>
      <c r="L1" s="7"/>
      <c r="M1" s="7"/>
      <c r="N1" s="7"/>
      <c r="O1" s="7"/>
      <c r="P1" s="7"/>
      <c r="Q1" s="7"/>
      <c r="R1" s="7"/>
      <c r="S1" s="7"/>
      <c r="T1" s="6"/>
      <c r="U1" s="6"/>
    </row>
    <row r="2" spans="2:36" ht="15" customHeight="1">
      <c r="B2" s="151" t="s">
        <v>9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  <c r="AD2" s="151"/>
      <c r="AE2" s="151"/>
    </row>
    <row r="3" spans="2:36" ht="15" customHeight="1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  <c r="AD3" s="151"/>
      <c r="AE3" s="151"/>
    </row>
    <row r="4" spans="2:36" ht="25.5" customHeight="1">
      <c r="B4" s="152" t="s">
        <v>154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</row>
    <row r="5" spans="2:36" s="14" customFormat="1" ht="15" customHeight="1">
      <c r="B5" s="153" t="s">
        <v>1</v>
      </c>
      <c r="C5" s="156" t="s">
        <v>0</v>
      </c>
      <c r="D5" s="159" t="s">
        <v>5</v>
      </c>
      <c r="E5" s="160" t="s">
        <v>69</v>
      </c>
      <c r="F5" s="161"/>
      <c r="G5" s="164" t="s">
        <v>15</v>
      </c>
      <c r="H5" s="165"/>
      <c r="I5" s="166"/>
      <c r="J5" s="162" t="s">
        <v>161</v>
      </c>
      <c r="K5" s="158" t="s">
        <v>13</v>
      </c>
      <c r="L5" s="170" t="s">
        <v>20</v>
      </c>
      <c r="M5" s="173" t="s">
        <v>16</v>
      </c>
      <c r="N5" s="174"/>
      <c r="O5" s="175"/>
      <c r="P5" s="190" t="s">
        <v>3</v>
      </c>
      <c r="Q5" s="191"/>
      <c r="R5" s="191"/>
      <c r="S5" s="191"/>
      <c r="T5" s="191"/>
      <c r="U5" s="191"/>
      <c r="V5" s="173" t="s">
        <v>17</v>
      </c>
      <c r="W5" s="174"/>
      <c r="X5" s="175"/>
      <c r="Y5" s="172"/>
      <c r="Z5" s="48"/>
      <c r="AA5" s="173" t="s">
        <v>6</v>
      </c>
      <c r="AB5" s="174"/>
      <c r="AC5" s="174"/>
      <c r="AD5" s="174"/>
      <c r="AE5" s="175"/>
    </row>
    <row r="6" spans="2:36" s="14" customFormat="1" ht="15" customHeight="1">
      <c r="B6" s="154"/>
      <c r="C6" s="157"/>
      <c r="D6" s="159"/>
      <c r="E6" s="162"/>
      <c r="F6" s="163"/>
      <c r="G6" s="167"/>
      <c r="H6" s="168"/>
      <c r="I6" s="169"/>
      <c r="J6" s="162"/>
      <c r="K6" s="159"/>
      <c r="L6" s="171"/>
      <c r="M6" s="179"/>
      <c r="N6" s="180"/>
      <c r="O6" s="181"/>
      <c r="P6" s="182" t="s">
        <v>20</v>
      </c>
      <c r="Q6" s="183"/>
      <c r="R6" s="182" t="s">
        <v>157</v>
      </c>
      <c r="S6" s="183"/>
      <c r="T6" s="182" t="s">
        <v>158</v>
      </c>
      <c r="U6" s="183"/>
      <c r="V6" s="179"/>
      <c r="W6" s="180"/>
      <c r="X6" s="181"/>
      <c r="Y6" s="192"/>
      <c r="Z6" s="33"/>
      <c r="AA6" s="176"/>
      <c r="AB6" s="177"/>
      <c r="AC6" s="177"/>
      <c r="AD6" s="177"/>
      <c r="AE6" s="178"/>
    </row>
    <row r="7" spans="2:36" s="14" customFormat="1" ht="30">
      <c r="B7" s="155"/>
      <c r="C7" s="158"/>
      <c r="D7" s="159"/>
      <c r="E7" s="19" t="s">
        <v>14</v>
      </c>
      <c r="F7" s="37" t="s">
        <v>4</v>
      </c>
      <c r="G7" s="18" t="s">
        <v>7</v>
      </c>
      <c r="H7" s="18" t="s">
        <v>8</v>
      </c>
      <c r="I7" s="18" t="s">
        <v>65</v>
      </c>
      <c r="J7" s="17" t="s">
        <v>12</v>
      </c>
      <c r="K7" s="156"/>
      <c r="L7" s="172"/>
      <c r="M7" s="32" t="s">
        <v>68</v>
      </c>
      <c r="N7" s="31" t="s">
        <v>66</v>
      </c>
      <c r="O7" s="32" t="s">
        <v>67</v>
      </c>
      <c r="P7" s="32" t="s">
        <v>2</v>
      </c>
      <c r="Q7" s="32" t="s">
        <v>4</v>
      </c>
      <c r="R7" s="17" t="s">
        <v>2</v>
      </c>
      <c r="S7" s="32" t="s">
        <v>4</v>
      </c>
      <c r="T7" s="17" t="s">
        <v>2</v>
      </c>
      <c r="U7" s="32" t="s">
        <v>4</v>
      </c>
      <c r="V7" s="23" t="s">
        <v>19</v>
      </c>
      <c r="W7" s="19" t="s">
        <v>18</v>
      </c>
      <c r="X7" s="19" t="s">
        <v>79</v>
      </c>
      <c r="Y7" s="170"/>
      <c r="Z7" s="30"/>
      <c r="AA7" s="179"/>
      <c r="AB7" s="180"/>
      <c r="AC7" s="180"/>
      <c r="AD7" s="180"/>
      <c r="AE7" s="181"/>
    </row>
    <row r="8" spans="2:36" s="14" customFormat="1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93"/>
      <c r="AE8" s="193"/>
    </row>
    <row r="9" spans="2:36" s="14" customFormat="1" ht="25.5" customHeight="1">
      <c r="B9" s="66" t="s">
        <v>70</v>
      </c>
      <c r="C9" s="67" t="s">
        <v>10</v>
      </c>
      <c r="D9" s="68" t="s">
        <v>48</v>
      </c>
      <c r="E9" s="68">
        <v>473</v>
      </c>
      <c r="F9" s="69">
        <v>36837</v>
      </c>
      <c r="G9" s="70">
        <v>42309</v>
      </c>
      <c r="H9" s="70">
        <v>43404</v>
      </c>
      <c r="I9" s="71" t="s">
        <v>71</v>
      </c>
      <c r="J9" s="68" t="s">
        <v>22</v>
      </c>
      <c r="K9" s="72" t="s">
        <v>26</v>
      </c>
      <c r="L9" s="73">
        <v>0</v>
      </c>
      <c r="M9" s="73"/>
      <c r="N9" s="73">
        <v>348.03</v>
      </c>
      <c r="O9" s="73">
        <v>0</v>
      </c>
      <c r="P9" s="74">
        <v>0</v>
      </c>
      <c r="Q9" s="75"/>
      <c r="R9" s="75"/>
      <c r="S9" s="75"/>
      <c r="T9" s="74">
        <v>348.03</v>
      </c>
      <c r="U9" s="75">
        <v>42752</v>
      </c>
      <c r="V9" s="76">
        <f>SUM(L9,N9)</f>
        <v>348.03</v>
      </c>
      <c r="W9" s="73">
        <v>348.03</v>
      </c>
      <c r="X9" s="74">
        <f>SUM(V9-W9)</f>
        <v>0</v>
      </c>
      <c r="Y9" s="194"/>
      <c r="Z9" s="194"/>
      <c r="AA9" s="195"/>
      <c r="AB9" s="196"/>
      <c r="AC9" s="196"/>
      <c r="AD9" s="196"/>
      <c r="AE9" s="197"/>
    </row>
    <row r="10" spans="2:36" s="14" customFormat="1" ht="25.5" customHeight="1">
      <c r="B10" s="66" t="s">
        <v>72</v>
      </c>
      <c r="C10" s="67" t="s">
        <v>10</v>
      </c>
      <c r="D10" s="68" t="s">
        <v>48</v>
      </c>
      <c r="E10" s="68">
        <v>1294</v>
      </c>
      <c r="F10" s="69">
        <v>34453</v>
      </c>
      <c r="G10" s="70">
        <v>39036</v>
      </c>
      <c r="H10" s="70">
        <v>44879</v>
      </c>
      <c r="I10" s="71" t="s">
        <v>71</v>
      </c>
      <c r="J10" s="68" t="s">
        <v>22</v>
      </c>
      <c r="K10" s="72" t="s">
        <v>27</v>
      </c>
      <c r="L10" s="73">
        <v>0</v>
      </c>
      <c r="M10" s="73"/>
      <c r="N10" s="73">
        <v>462.12</v>
      </c>
      <c r="O10" s="73">
        <v>0</v>
      </c>
      <c r="P10" s="74">
        <v>0</v>
      </c>
      <c r="Q10" s="75"/>
      <c r="R10" s="75"/>
      <c r="S10" s="75"/>
      <c r="T10" s="74">
        <v>462.12</v>
      </c>
      <c r="U10" s="75">
        <v>42758</v>
      </c>
      <c r="V10" s="76">
        <f>SUM(L10,N10)</f>
        <v>462.12</v>
      </c>
      <c r="W10" s="73">
        <v>462.12</v>
      </c>
      <c r="X10" s="74">
        <f>SUM(V10-W10)</f>
        <v>0</v>
      </c>
      <c r="Y10" s="194"/>
      <c r="Z10" s="194"/>
      <c r="AA10" s="212"/>
      <c r="AB10" s="213"/>
      <c r="AC10" s="213"/>
      <c r="AD10" s="213"/>
      <c r="AE10" s="214"/>
    </row>
    <row r="11" spans="2:36" s="14" customFormat="1" ht="25.5" customHeight="1">
      <c r="B11" s="184" t="s">
        <v>73</v>
      </c>
      <c r="C11" s="186" t="s">
        <v>10</v>
      </c>
      <c r="D11" s="188" t="s">
        <v>48</v>
      </c>
      <c r="E11" s="68">
        <v>181</v>
      </c>
      <c r="F11" s="69">
        <v>33151</v>
      </c>
      <c r="G11" s="198">
        <v>42319</v>
      </c>
      <c r="H11" s="198">
        <v>47797</v>
      </c>
      <c r="I11" s="200" t="s">
        <v>71</v>
      </c>
      <c r="J11" s="188" t="s">
        <v>22</v>
      </c>
      <c r="K11" s="202" t="s">
        <v>82</v>
      </c>
      <c r="L11" s="206">
        <v>0</v>
      </c>
      <c r="M11" s="206"/>
      <c r="N11" s="206">
        <v>660.45</v>
      </c>
      <c r="O11" s="206">
        <v>0</v>
      </c>
      <c r="P11" s="210">
        <v>0</v>
      </c>
      <c r="Q11" s="208"/>
      <c r="R11" s="81"/>
      <c r="S11" s="81"/>
      <c r="T11" s="210">
        <v>660.45</v>
      </c>
      <c r="U11" s="208">
        <v>42755</v>
      </c>
      <c r="V11" s="204">
        <f>SUM(L11,N11)</f>
        <v>660.45</v>
      </c>
      <c r="W11" s="206">
        <v>660.45</v>
      </c>
      <c r="X11" s="74">
        <f>SUM(V11-W11)</f>
        <v>0</v>
      </c>
      <c r="Y11" s="194"/>
      <c r="Z11" s="194"/>
      <c r="AA11" s="212"/>
      <c r="AB11" s="213"/>
      <c r="AC11" s="213"/>
      <c r="AD11" s="213"/>
      <c r="AE11" s="214"/>
    </row>
    <row r="12" spans="2:36" s="14" customFormat="1" ht="25.5" customHeight="1">
      <c r="B12" s="185"/>
      <c r="C12" s="187"/>
      <c r="D12" s="189"/>
      <c r="E12" s="68">
        <v>543</v>
      </c>
      <c r="F12" s="69">
        <v>36854</v>
      </c>
      <c r="G12" s="199"/>
      <c r="H12" s="199"/>
      <c r="I12" s="201"/>
      <c r="J12" s="189"/>
      <c r="K12" s="203"/>
      <c r="L12" s="207"/>
      <c r="M12" s="207"/>
      <c r="N12" s="207"/>
      <c r="O12" s="207"/>
      <c r="P12" s="211"/>
      <c r="Q12" s="209"/>
      <c r="R12" s="87"/>
      <c r="S12" s="87"/>
      <c r="T12" s="211"/>
      <c r="U12" s="209"/>
      <c r="V12" s="205"/>
      <c r="W12" s="207"/>
      <c r="X12" s="74">
        <f>SUM(V12-W12)</f>
        <v>0</v>
      </c>
      <c r="Y12" s="194"/>
      <c r="Z12" s="194"/>
      <c r="AA12" s="222"/>
      <c r="AB12" s="223"/>
      <c r="AC12" s="223"/>
      <c r="AD12" s="223"/>
      <c r="AE12" s="224"/>
    </row>
    <row r="13" spans="2:36" s="14" customFormat="1" ht="25.5" customHeight="1">
      <c r="B13" s="66" t="s">
        <v>74</v>
      </c>
      <c r="C13" s="67" t="s">
        <v>10</v>
      </c>
      <c r="D13" s="68" t="s">
        <v>51</v>
      </c>
      <c r="E13" s="68">
        <v>354</v>
      </c>
      <c r="F13" s="69">
        <v>22577</v>
      </c>
      <c r="G13" s="70">
        <v>42231</v>
      </c>
      <c r="H13" s="70" t="s">
        <v>75</v>
      </c>
      <c r="I13" s="71" t="s">
        <v>71</v>
      </c>
      <c r="J13" s="68" t="s">
        <v>22</v>
      </c>
      <c r="K13" s="72" t="s">
        <v>80</v>
      </c>
      <c r="L13" s="73">
        <v>0</v>
      </c>
      <c r="M13" s="73"/>
      <c r="N13" s="73">
        <v>692.31</v>
      </c>
      <c r="O13" s="73">
        <v>0</v>
      </c>
      <c r="P13" s="74">
        <v>0</v>
      </c>
      <c r="Q13" s="75"/>
      <c r="R13" s="74">
        <v>692.31</v>
      </c>
      <c r="S13" s="75">
        <v>42702</v>
      </c>
      <c r="T13" s="74">
        <v>0</v>
      </c>
      <c r="U13" s="75"/>
      <c r="V13" s="76">
        <f t="shared" ref="V13:V28" si="0">SUM(L13,N13)</f>
        <v>692.31</v>
      </c>
      <c r="W13" s="73">
        <v>692.31</v>
      </c>
      <c r="X13" s="74">
        <f t="shared" ref="X13:X28" si="1">SUM(V13-W13)</f>
        <v>0</v>
      </c>
      <c r="Y13" s="194"/>
      <c r="Z13" s="194"/>
      <c r="AA13" s="195"/>
      <c r="AB13" s="196"/>
      <c r="AC13" s="196"/>
      <c r="AD13" s="196"/>
      <c r="AE13" s="197"/>
    </row>
    <row r="14" spans="2:36" s="14" customFormat="1" ht="25.5" customHeight="1">
      <c r="B14" s="66" t="s">
        <v>76</v>
      </c>
      <c r="C14" s="67" t="s">
        <v>33</v>
      </c>
      <c r="D14" s="68" t="s">
        <v>47</v>
      </c>
      <c r="E14" s="68">
        <v>410</v>
      </c>
      <c r="F14" s="69">
        <v>22944</v>
      </c>
      <c r="G14" s="70">
        <v>42232</v>
      </c>
      <c r="H14" s="70">
        <v>42597</v>
      </c>
      <c r="I14" s="71" t="s">
        <v>71</v>
      </c>
      <c r="J14" s="68" t="s">
        <v>22</v>
      </c>
      <c r="K14" s="72" t="s">
        <v>81</v>
      </c>
      <c r="L14" s="73">
        <v>0</v>
      </c>
      <c r="M14" s="73"/>
      <c r="N14" s="73">
        <v>1235</v>
      </c>
      <c r="O14" s="73">
        <v>0</v>
      </c>
      <c r="P14" s="74">
        <v>0</v>
      </c>
      <c r="Q14" s="75"/>
      <c r="R14" s="74">
        <v>1235</v>
      </c>
      <c r="S14" s="75">
        <v>42695</v>
      </c>
      <c r="T14" s="74">
        <v>0</v>
      </c>
      <c r="U14" s="75"/>
      <c r="V14" s="76">
        <f t="shared" si="0"/>
        <v>1235</v>
      </c>
      <c r="W14" s="73">
        <v>1235</v>
      </c>
      <c r="X14" s="74">
        <f t="shared" si="1"/>
        <v>0</v>
      </c>
      <c r="Y14" s="194"/>
      <c r="Z14" s="194"/>
      <c r="AA14" s="195"/>
      <c r="AB14" s="196"/>
      <c r="AC14" s="196"/>
      <c r="AD14" s="196"/>
      <c r="AE14" s="197"/>
    </row>
    <row r="15" spans="2:36" s="14" customFormat="1" ht="25.5" customHeight="1">
      <c r="B15" s="66" t="s">
        <v>83</v>
      </c>
      <c r="C15" s="67" t="s">
        <v>10</v>
      </c>
      <c r="D15" s="68" t="s">
        <v>55</v>
      </c>
      <c r="E15" s="68">
        <v>1262</v>
      </c>
      <c r="F15" s="69">
        <v>29796</v>
      </c>
      <c r="G15" s="70">
        <v>42186</v>
      </c>
      <c r="H15" s="70">
        <v>42551</v>
      </c>
      <c r="I15" s="71" t="s">
        <v>71</v>
      </c>
      <c r="J15" s="68" t="s">
        <v>22</v>
      </c>
      <c r="K15" s="72" t="s">
        <v>159</v>
      </c>
      <c r="L15" s="73">
        <v>0</v>
      </c>
      <c r="M15" s="73"/>
      <c r="N15" s="73">
        <v>918</v>
      </c>
      <c r="O15" s="73">
        <v>0</v>
      </c>
      <c r="P15" s="74">
        <v>0</v>
      </c>
      <c r="Q15" s="75"/>
      <c r="R15" s="74">
        <v>0</v>
      </c>
      <c r="S15" s="75"/>
      <c r="T15" s="74">
        <v>918</v>
      </c>
      <c r="U15" s="75">
        <v>42745</v>
      </c>
      <c r="V15" s="76">
        <f t="shared" si="0"/>
        <v>918</v>
      </c>
      <c r="W15" s="73">
        <v>918</v>
      </c>
      <c r="X15" s="74">
        <f t="shared" si="1"/>
        <v>0</v>
      </c>
      <c r="Y15" s="194"/>
      <c r="Z15" s="194"/>
      <c r="AA15" s="195"/>
      <c r="AB15" s="196"/>
      <c r="AC15" s="196"/>
      <c r="AD15" s="196"/>
      <c r="AE15" s="197"/>
      <c r="AF15" s="218"/>
      <c r="AG15" s="219"/>
    </row>
    <row r="16" spans="2:36" s="45" customFormat="1" ht="25.5" customHeight="1">
      <c r="B16" s="66" t="s">
        <v>84</v>
      </c>
      <c r="C16" s="67" t="s">
        <v>10</v>
      </c>
      <c r="D16" s="68" t="s">
        <v>56</v>
      </c>
      <c r="E16" s="68">
        <v>842</v>
      </c>
      <c r="F16" s="69">
        <v>33765</v>
      </c>
      <c r="G16" s="70">
        <v>39032</v>
      </c>
      <c r="H16" s="70">
        <v>44510</v>
      </c>
      <c r="I16" s="71" t="s">
        <v>71</v>
      </c>
      <c r="J16" s="68" t="s">
        <v>22</v>
      </c>
      <c r="K16" s="72" t="s">
        <v>85</v>
      </c>
      <c r="L16" s="73">
        <v>1.4</v>
      </c>
      <c r="M16" s="73"/>
      <c r="N16" s="73">
        <v>92.26</v>
      </c>
      <c r="O16" s="73">
        <v>0</v>
      </c>
      <c r="P16" s="74">
        <v>0</v>
      </c>
      <c r="Q16" s="75"/>
      <c r="R16" s="74">
        <v>93.66</v>
      </c>
      <c r="S16" s="75">
        <v>42731</v>
      </c>
      <c r="T16" s="74">
        <v>0</v>
      </c>
      <c r="U16" s="75"/>
      <c r="V16" s="76">
        <f t="shared" si="0"/>
        <v>93.660000000000011</v>
      </c>
      <c r="W16" s="73">
        <v>93.66</v>
      </c>
      <c r="X16" s="74">
        <f t="shared" si="1"/>
        <v>1.4210854715202004E-14</v>
      </c>
      <c r="Y16" s="194"/>
      <c r="Z16" s="194"/>
      <c r="AA16" s="195"/>
      <c r="AB16" s="196"/>
      <c r="AC16" s="196"/>
      <c r="AD16" s="196"/>
      <c r="AE16" s="197"/>
      <c r="AF16" s="220"/>
      <c r="AG16" s="221"/>
      <c r="AJ16" s="46" t="s">
        <v>153</v>
      </c>
    </row>
    <row r="17" spans="2:36" s="14" customFormat="1" ht="25.5" customHeight="1">
      <c r="B17" s="66" t="s">
        <v>77</v>
      </c>
      <c r="C17" s="67" t="s">
        <v>10</v>
      </c>
      <c r="D17" s="68" t="s">
        <v>78</v>
      </c>
      <c r="E17" s="68">
        <v>46</v>
      </c>
      <c r="F17" s="69">
        <v>36930</v>
      </c>
      <c r="G17" s="70">
        <v>42318</v>
      </c>
      <c r="H17" s="70">
        <v>43413</v>
      </c>
      <c r="I17" s="71" t="s">
        <v>71</v>
      </c>
      <c r="J17" s="68" t="s">
        <v>22</v>
      </c>
      <c r="K17" s="72" t="s">
        <v>42</v>
      </c>
      <c r="L17" s="73">
        <v>0</v>
      </c>
      <c r="M17" s="73"/>
      <c r="N17" s="73">
        <v>2811</v>
      </c>
      <c r="O17" s="73">
        <v>0</v>
      </c>
      <c r="P17" s="74">
        <v>0</v>
      </c>
      <c r="Q17" s="75"/>
      <c r="R17" s="74"/>
      <c r="S17" s="75"/>
      <c r="T17" s="74">
        <v>2811</v>
      </c>
      <c r="U17" s="75">
        <v>43097</v>
      </c>
      <c r="V17" s="76">
        <f t="shared" si="0"/>
        <v>2811</v>
      </c>
      <c r="W17" s="73">
        <v>2811</v>
      </c>
      <c r="X17" s="74">
        <f t="shared" si="1"/>
        <v>0</v>
      </c>
      <c r="Y17" s="194"/>
      <c r="Z17" s="194"/>
      <c r="AA17" s="215"/>
      <c r="AB17" s="216"/>
      <c r="AC17" s="216"/>
      <c r="AD17" s="216"/>
      <c r="AE17" s="217"/>
    </row>
    <row r="18" spans="2:36" s="14" customFormat="1" ht="25.5" customHeight="1">
      <c r="B18" s="66" t="s">
        <v>86</v>
      </c>
      <c r="C18" s="67" t="s">
        <v>10</v>
      </c>
      <c r="D18" s="68" t="s">
        <v>48</v>
      </c>
      <c r="E18" s="68">
        <v>1483</v>
      </c>
      <c r="F18" s="69">
        <v>33702</v>
      </c>
      <c r="G18" s="70">
        <v>42286</v>
      </c>
      <c r="H18" s="70">
        <v>42651</v>
      </c>
      <c r="I18" s="71" t="s">
        <v>71</v>
      </c>
      <c r="J18" s="68" t="s">
        <v>22</v>
      </c>
      <c r="K18" s="72" t="s">
        <v>43</v>
      </c>
      <c r="L18" s="73">
        <v>0</v>
      </c>
      <c r="M18" s="73"/>
      <c r="N18" s="73">
        <v>68.41</v>
      </c>
      <c r="O18" s="73">
        <v>0</v>
      </c>
      <c r="P18" s="74">
        <v>0</v>
      </c>
      <c r="Q18" s="75"/>
      <c r="R18" s="74">
        <v>68.41</v>
      </c>
      <c r="S18" s="75">
        <v>42699</v>
      </c>
      <c r="T18" s="74">
        <v>0</v>
      </c>
      <c r="U18" s="75"/>
      <c r="V18" s="76">
        <f t="shared" si="0"/>
        <v>68.41</v>
      </c>
      <c r="W18" s="73">
        <v>68.41</v>
      </c>
      <c r="X18" s="74">
        <f t="shared" si="1"/>
        <v>0</v>
      </c>
      <c r="Y18" s="194"/>
      <c r="Z18" s="194"/>
      <c r="AA18" s="195"/>
      <c r="AB18" s="196"/>
      <c r="AC18" s="196"/>
      <c r="AD18" s="196"/>
      <c r="AE18" s="197"/>
    </row>
    <row r="19" spans="2:36" s="14" customFormat="1" ht="25.5" customHeight="1">
      <c r="B19" s="66" t="s">
        <v>87</v>
      </c>
      <c r="C19" s="67" t="s">
        <v>10</v>
      </c>
      <c r="D19" s="68" t="s">
        <v>48</v>
      </c>
      <c r="E19" s="68">
        <v>585</v>
      </c>
      <c r="F19" s="69">
        <v>25519</v>
      </c>
      <c r="G19" s="70">
        <v>41863</v>
      </c>
      <c r="H19" s="70">
        <v>47341</v>
      </c>
      <c r="I19" s="71" t="s">
        <v>71</v>
      </c>
      <c r="J19" s="68" t="s">
        <v>22</v>
      </c>
      <c r="K19" s="72" t="s">
        <v>57</v>
      </c>
      <c r="L19" s="73">
        <v>0</v>
      </c>
      <c r="M19" s="73"/>
      <c r="N19" s="73">
        <v>52.24</v>
      </c>
      <c r="O19" s="73">
        <v>0</v>
      </c>
      <c r="P19" s="74">
        <v>0</v>
      </c>
      <c r="Q19" s="75"/>
      <c r="R19" s="74">
        <v>52.24</v>
      </c>
      <c r="S19" s="75">
        <v>42699</v>
      </c>
      <c r="T19" s="74">
        <v>0</v>
      </c>
      <c r="U19" s="75"/>
      <c r="V19" s="76">
        <f t="shared" si="0"/>
        <v>52.24</v>
      </c>
      <c r="W19" s="73">
        <v>52.24</v>
      </c>
      <c r="X19" s="74">
        <f t="shared" si="1"/>
        <v>0</v>
      </c>
      <c r="Y19" s="194"/>
      <c r="Z19" s="194"/>
      <c r="AA19" s="195"/>
      <c r="AB19" s="196"/>
      <c r="AC19" s="196"/>
      <c r="AD19" s="196"/>
      <c r="AE19" s="197"/>
    </row>
    <row r="20" spans="2:36" s="14" customFormat="1" ht="25.5" customHeight="1">
      <c r="B20" s="66" t="s">
        <v>148</v>
      </c>
      <c r="C20" s="67" t="s">
        <v>10</v>
      </c>
      <c r="D20" s="68" t="s">
        <v>51</v>
      </c>
      <c r="E20" s="68">
        <v>226</v>
      </c>
      <c r="F20" s="69">
        <v>38111</v>
      </c>
      <c r="G20" s="70">
        <v>42491</v>
      </c>
      <c r="H20" s="70">
        <v>44681</v>
      </c>
      <c r="I20" s="71" t="s">
        <v>71</v>
      </c>
      <c r="J20" s="88" t="s">
        <v>11</v>
      </c>
      <c r="K20" s="72" t="s">
        <v>149</v>
      </c>
      <c r="L20" s="73">
        <v>500.94</v>
      </c>
      <c r="M20" s="73"/>
      <c r="N20" s="73">
        <v>333.96</v>
      </c>
      <c r="O20" s="73">
        <v>0</v>
      </c>
      <c r="P20" s="74">
        <v>500.94</v>
      </c>
      <c r="Q20" s="75">
        <v>42768</v>
      </c>
      <c r="R20" s="75"/>
      <c r="S20" s="75"/>
      <c r="T20" s="74">
        <v>333.96</v>
      </c>
      <c r="U20" s="75">
        <v>42818</v>
      </c>
      <c r="V20" s="76">
        <f t="shared" si="0"/>
        <v>834.9</v>
      </c>
      <c r="W20" s="73">
        <v>834.9</v>
      </c>
      <c r="X20" s="74">
        <f t="shared" si="1"/>
        <v>0</v>
      </c>
      <c r="Y20" s="194"/>
      <c r="Z20" s="194"/>
      <c r="AA20" s="225"/>
      <c r="AB20" s="226"/>
      <c r="AC20" s="226"/>
      <c r="AD20" s="226"/>
      <c r="AE20" s="227"/>
      <c r="AF20" s="218"/>
      <c r="AG20" s="219"/>
      <c r="AH20" s="219"/>
      <c r="AI20" s="219"/>
      <c r="AJ20" s="219"/>
    </row>
    <row r="21" spans="2:36" s="14" customFormat="1" ht="25.5" customHeight="1">
      <c r="B21" s="66" t="s">
        <v>107</v>
      </c>
      <c r="C21" s="89" t="s">
        <v>10</v>
      </c>
      <c r="D21" s="90" t="s">
        <v>51</v>
      </c>
      <c r="E21" s="90">
        <v>331</v>
      </c>
      <c r="F21" s="91">
        <v>37756</v>
      </c>
      <c r="G21" s="70">
        <v>42125</v>
      </c>
      <c r="H21" s="70">
        <v>44316</v>
      </c>
      <c r="I21" s="71" t="s">
        <v>71</v>
      </c>
      <c r="J21" s="88" t="s">
        <v>11</v>
      </c>
      <c r="K21" s="92" t="s">
        <v>61</v>
      </c>
      <c r="L21" s="73">
        <v>1634.88</v>
      </c>
      <c r="M21" s="93"/>
      <c r="N21" s="73">
        <v>1303.44</v>
      </c>
      <c r="O21" s="73">
        <v>108.62</v>
      </c>
      <c r="P21" s="74">
        <v>1634.88</v>
      </c>
      <c r="Q21" s="75">
        <v>42779</v>
      </c>
      <c r="R21" s="75"/>
      <c r="S21" s="75"/>
      <c r="T21" s="74">
        <v>0</v>
      </c>
      <c r="U21" s="75"/>
      <c r="V21" s="76">
        <f t="shared" si="0"/>
        <v>2938.32</v>
      </c>
      <c r="W21" s="73">
        <v>1634.88</v>
      </c>
      <c r="X21" s="74">
        <f t="shared" si="1"/>
        <v>1303.44</v>
      </c>
      <c r="Y21" s="194"/>
      <c r="Z21" s="194"/>
      <c r="AA21" s="195"/>
      <c r="AB21" s="196"/>
      <c r="AC21" s="196"/>
      <c r="AD21" s="196"/>
      <c r="AE21" s="197"/>
    </row>
    <row r="22" spans="2:36" s="14" customFormat="1" ht="25.5" customHeight="1">
      <c r="B22" s="77" t="s">
        <v>108</v>
      </c>
      <c r="C22" s="67" t="s">
        <v>10</v>
      </c>
      <c r="D22" s="79" t="s">
        <v>51</v>
      </c>
      <c r="E22" s="68">
        <v>1468</v>
      </c>
      <c r="F22" s="69">
        <v>34774</v>
      </c>
      <c r="G22" s="70">
        <v>42278</v>
      </c>
      <c r="H22" s="70">
        <v>44469</v>
      </c>
      <c r="I22" s="71" t="s">
        <v>71</v>
      </c>
      <c r="J22" s="88" t="s">
        <v>11</v>
      </c>
      <c r="K22" s="72" t="s">
        <v>21</v>
      </c>
      <c r="L22" s="73">
        <v>0</v>
      </c>
      <c r="M22" s="73"/>
      <c r="N22" s="73">
        <v>748.8</v>
      </c>
      <c r="O22" s="73">
        <v>62.4</v>
      </c>
      <c r="P22" s="74">
        <v>0</v>
      </c>
      <c r="Q22" s="75"/>
      <c r="R22" s="75"/>
      <c r="S22" s="75"/>
      <c r="T22" s="74">
        <v>530</v>
      </c>
      <c r="U22" s="75">
        <v>42954</v>
      </c>
      <c r="V22" s="76">
        <f t="shared" si="0"/>
        <v>748.8</v>
      </c>
      <c r="W22" s="73">
        <v>530</v>
      </c>
      <c r="X22" s="74">
        <f t="shared" si="1"/>
        <v>218.79999999999995</v>
      </c>
      <c r="Y22" s="194"/>
      <c r="Z22" s="194"/>
      <c r="AA22" s="195"/>
      <c r="AB22" s="196"/>
      <c r="AC22" s="196"/>
      <c r="AD22" s="196"/>
      <c r="AE22" s="197"/>
    </row>
    <row r="23" spans="2:36" s="14" customFormat="1" ht="25.5" customHeight="1">
      <c r="B23" s="184" t="s">
        <v>109</v>
      </c>
      <c r="C23" s="186" t="s">
        <v>10</v>
      </c>
      <c r="D23" s="188" t="s">
        <v>51</v>
      </c>
      <c r="E23" s="94">
        <v>101</v>
      </c>
      <c r="F23" s="69">
        <v>21836</v>
      </c>
      <c r="G23" s="70">
        <v>42186</v>
      </c>
      <c r="H23" s="70">
        <v>42551</v>
      </c>
      <c r="I23" s="71" t="s">
        <v>71</v>
      </c>
      <c r="J23" s="88" t="s">
        <v>11</v>
      </c>
      <c r="K23" s="72" t="s">
        <v>110</v>
      </c>
      <c r="L23" s="73">
        <v>0</v>
      </c>
      <c r="M23" s="73"/>
      <c r="N23" s="73">
        <v>118.48</v>
      </c>
      <c r="O23" s="73">
        <v>14.81</v>
      </c>
      <c r="P23" s="74">
        <v>0</v>
      </c>
      <c r="Q23" s="75"/>
      <c r="R23" s="75"/>
      <c r="S23" s="75"/>
      <c r="T23" s="74">
        <v>118.48</v>
      </c>
      <c r="U23" s="75">
        <v>42941</v>
      </c>
      <c r="V23" s="76">
        <f t="shared" ref="V23:V24" si="2">SUM(L23,N23)</f>
        <v>118.48</v>
      </c>
      <c r="W23" s="73">
        <v>118.48</v>
      </c>
      <c r="X23" s="74">
        <f t="shared" ref="X23:X24" si="3">SUM(V23-W23)</f>
        <v>0</v>
      </c>
      <c r="Y23" s="194"/>
      <c r="Z23" s="194"/>
      <c r="AA23" s="195"/>
      <c r="AB23" s="196"/>
      <c r="AC23" s="196"/>
      <c r="AD23" s="196"/>
      <c r="AE23" s="197"/>
    </row>
    <row r="24" spans="2:36" s="14" customFormat="1" ht="25.5" customHeight="1">
      <c r="B24" s="185"/>
      <c r="C24" s="187"/>
      <c r="D24" s="189"/>
      <c r="E24" s="94"/>
      <c r="F24" s="69"/>
      <c r="G24" s="70"/>
      <c r="H24" s="70"/>
      <c r="I24" s="71"/>
      <c r="J24" s="88" t="s">
        <v>11</v>
      </c>
      <c r="K24" s="72" t="s">
        <v>110</v>
      </c>
      <c r="L24" s="73">
        <v>0</v>
      </c>
      <c r="M24" s="73"/>
      <c r="N24" s="73">
        <v>118.64</v>
      </c>
      <c r="O24" s="73">
        <v>14.83</v>
      </c>
      <c r="P24" s="74">
        <v>0</v>
      </c>
      <c r="Q24" s="75"/>
      <c r="R24" s="75"/>
      <c r="S24" s="75"/>
      <c r="T24" s="74">
        <v>118.64</v>
      </c>
      <c r="U24" s="75">
        <v>42941</v>
      </c>
      <c r="V24" s="76">
        <f t="shared" si="2"/>
        <v>118.64</v>
      </c>
      <c r="W24" s="73">
        <v>118.64</v>
      </c>
      <c r="X24" s="74">
        <f t="shared" si="3"/>
        <v>0</v>
      </c>
      <c r="Y24" s="194"/>
      <c r="Z24" s="194"/>
      <c r="AA24" s="195"/>
      <c r="AB24" s="196"/>
      <c r="AC24" s="196"/>
      <c r="AD24" s="196"/>
      <c r="AE24" s="197"/>
      <c r="AF24" s="228"/>
      <c r="AG24" s="229"/>
      <c r="AH24" s="229"/>
      <c r="AI24" s="229"/>
      <c r="AJ24" s="230"/>
    </row>
    <row r="25" spans="2:36" s="14" customFormat="1" ht="25.5" customHeight="1">
      <c r="B25" s="82" t="s">
        <v>111</v>
      </c>
      <c r="C25" s="83" t="s">
        <v>10</v>
      </c>
      <c r="D25" s="84" t="s">
        <v>51</v>
      </c>
      <c r="E25" s="68">
        <v>6579</v>
      </c>
      <c r="F25" s="69">
        <v>30879</v>
      </c>
      <c r="G25" s="70">
        <v>42217</v>
      </c>
      <c r="H25" s="70">
        <v>43677</v>
      </c>
      <c r="I25" s="71" t="s">
        <v>71</v>
      </c>
      <c r="J25" s="88" t="s">
        <v>11</v>
      </c>
      <c r="K25" s="72" t="s">
        <v>112</v>
      </c>
      <c r="L25" s="73">
        <v>0</v>
      </c>
      <c r="M25" s="73"/>
      <c r="N25" s="73">
        <v>2409.36</v>
      </c>
      <c r="O25" s="73">
        <v>200.78</v>
      </c>
      <c r="P25" s="74">
        <v>0</v>
      </c>
      <c r="Q25" s="75"/>
      <c r="R25" s="75"/>
      <c r="S25" s="75"/>
      <c r="T25" s="74">
        <v>0</v>
      </c>
      <c r="U25" s="75"/>
      <c r="V25" s="76">
        <f t="shared" si="0"/>
        <v>2409.36</v>
      </c>
      <c r="W25" s="73">
        <v>0</v>
      </c>
      <c r="X25" s="74">
        <f t="shared" si="1"/>
        <v>2409.36</v>
      </c>
      <c r="Y25" s="194"/>
      <c r="Z25" s="194"/>
      <c r="AA25" s="195"/>
      <c r="AB25" s="196"/>
      <c r="AC25" s="196"/>
      <c r="AD25" s="196"/>
      <c r="AE25" s="197"/>
    </row>
    <row r="26" spans="2:36" s="14" customFormat="1" ht="25.5" customHeight="1">
      <c r="B26" s="66" t="s">
        <v>113</v>
      </c>
      <c r="C26" s="67" t="s">
        <v>10</v>
      </c>
      <c r="D26" s="68" t="s">
        <v>51</v>
      </c>
      <c r="E26" s="68">
        <v>323</v>
      </c>
      <c r="F26" s="69">
        <v>33295</v>
      </c>
      <c r="G26" s="70"/>
      <c r="H26" s="70"/>
      <c r="I26" s="71" t="s">
        <v>71</v>
      </c>
      <c r="J26" s="88" t="s">
        <v>11</v>
      </c>
      <c r="K26" s="72" t="s">
        <v>114</v>
      </c>
      <c r="L26" s="73">
        <v>973.56</v>
      </c>
      <c r="M26" s="73"/>
      <c r="N26" s="73">
        <v>1668.96</v>
      </c>
      <c r="O26" s="73">
        <v>139.08000000000001</v>
      </c>
      <c r="P26" s="74">
        <v>600</v>
      </c>
      <c r="Q26" s="75">
        <v>42906</v>
      </c>
      <c r="R26" s="75"/>
      <c r="S26" s="75"/>
      <c r="T26" s="74">
        <v>0</v>
      </c>
      <c r="U26" s="75"/>
      <c r="V26" s="76">
        <f t="shared" si="0"/>
        <v>2642.52</v>
      </c>
      <c r="W26" s="73">
        <v>600</v>
      </c>
      <c r="X26" s="74">
        <f t="shared" si="1"/>
        <v>2042.52</v>
      </c>
      <c r="Y26" s="194"/>
      <c r="Z26" s="194"/>
      <c r="AA26" s="195"/>
      <c r="AB26" s="196"/>
      <c r="AC26" s="196"/>
      <c r="AD26" s="196"/>
      <c r="AE26" s="197"/>
    </row>
    <row r="27" spans="2:36" s="14" customFormat="1" ht="25.5" customHeight="1">
      <c r="B27" s="66" t="s">
        <v>115</v>
      </c>
      <c r="C27" s="67" t="s">
        <v>10</v>
      </c>
      <c r="D27" s="68" t="s">
        <v>51</v>
      </c>
      <c r="E27" s="68">
        <v>135</v>
      </c>
      <c r="F27" s="69">
        <v>33126</v>
      </c>
      <c r="G27" s="70">
        <v>41275</v>
      </c>
      <c r="H27" s="70">
        <v>43100</v>
      </c>
      <c r="I27" s="71" t="s">
        <v>71</v>
      </c>
      <c r="J27" s="88" t="s">
        <v>11</v>
      </c>
      <c r="K27" s="72" t="s">
        <v>62</v>
      </c>
      <c r="L27" s="73">
        <v>0</v>
      </c>
      <c r="M27" s="73"/>
      <c r="N27" s="73">
        <v>737.58</v>
      </c>
      <c r="O27" s="73">
        <v>122.93</v>
      </c>
      <c r="P27" s="74">
        <v>0</v>
      </c>
      <c r="Q27" s="75"/>
      <c r="R27" s="75"/>
      <c r="S27" s="75"/>
      <c r="T27" s="74">
        <v>737.58</v>
      </c>
      <c r="U27" s="75">
        <v>42903</v>
      </c>
      <c r="V27" s="76">
        <f t="shared" si="0"/>
        <v>737.58</v>
      </c>
      <c r="W27" s="73">
        <v>737.58</v>
      </c>
      <c r="X27" s="74">
        <f t="shared" si="1"/>
        <v>0</v>
      </c>
      <c r="Y27" s="194"/>
      <c r="Z27" s="194"/>
      <c r="AA27" s="195" t="s">
        <v>162</v>
      </c>
      <c r="AB27" s="196"/>
      <c r="AC27" s="196"/>
      <c r="AD27" s="196"/>
      <c r="AE27" s="197"/>
    </row>
    <row r="28" spans="2:36" s="44" customFormat="1" ht="25.5" customHeight="1">
      <c r="B28" s="77" t="s">
        <v>116</v>
      </c>
      <c r="C28" s="78" t="s">
        <v>10</v>
      </c>
      <c r="D28" s="79" t="s">
        <v>51</v>
      </c>
      <c r="E28" s="68">
        <v>21</v>
      </c>
      <c r="F28" s="69">
        <v>32685</v>
      </c>
      <c r="G28" s="70">
        <v>42401</v>
      </c>
      <c r="H28" s="70">
        <v>43861</v>
      </c>
      <c r="I28" s="80" t="s">
        <v>71</v>
      </c>
      <c r="J28" s="95" t="s">
        <v>11</v>
      </c>
      <c r="K28" s="96" t="s">
        <v>35</v>
      </c>
      <c r="L28" s="73">
        <v>902.77</v>
      </c>
      <c r="M28" s="73"/>
      <c r="N28" s="73">
        <v>1083.96</v>
      </c>
      <c r="O28" s="73">
        <v>90.33</v>
      </c>
      <c r="P28" s="74">
        <v>902.77</v>
      </c>
      <c r="Q28" s="75">
        <v>42818</v>
      </c>
      <c r="R28" s="75"/>
      <c r="S28" s="75"/>
      <c r="T28" s="74">
        <v>367.86</v>
      </c>
      <c r="U28" s="75">
        <v>43045</v>
      </c>
      <c r="V28" s="76">
        <f t="shared" si="0"/>
        <v>1986.73</v>
      </c>
      <c r="W28" s="73">
        <v>1270.6300000000001</v>
      </c>
      <c r="X28" s="74">
        <f t="shared" si="1"/>
        <v>716.09999999999991</v>
      </c>
      <c r="Y28" s="194"/>
      <c r="Z28" s="194"/>
      <c r="AA28" s="195"/>
      <c r="AB28" s="196"/>
      <c r="AC28" s="196"/>
      <c r="AD28" s="196"/>
      <c r="AE28" s="197"/>
    </row>
    <row r="29" spans="2:36" s="14" customFormat="1" ht="25.5" customHeight="1">
      <c r="B29" s="184" t="s">
        <v>117</v>
      </c>
      <c r="C29" s="186" t="s">
        <v>10</v>
      </c>
      <c r="D29" s="188" t="s">
        <v>51</v>
      </c>
      <c r="E29" s="94">
        <v>23</v>
      </c>
      <c r="F29" s="69">
        <v>32701</v>
      </c>
      <c r="G29" s="70">
        <v>42401</v>
      </c>
      <c r="H29" s="97">
        <v>43861</v>
      </c>
      <c r="I29" s="80" t="s">
        <v>71</v>
      </c>
      <c r="J29" s="95" t="s">
        <v>11</v>
      </c>
      <c r="K29" s="234" t="s">
        <v>39</v>
      </c>
      <c r="L29" s="73">
        <v>0</v>
      </c>
      <c r="M29" s="73"/>
      <c r="N29" s="73">
        <v>772.32</v>
      </c>
      <c r="O29" s="73">
        <v>64.36</v>
      </c>
      <c r="P29" s="74">
        <v>0</v>
      </c>
      <c r="Q29" s="75"/>
      <c r="R29" s="75"/>
      <c r="S29" s="75"/>
      <c r="T29" s="74">
        <v>515.04</v>
      </c>
      <c r="U29" s="75">
        <v>42976</v>
      </c>
      <c r="V29" s="76">
        <f t="shared" ref="V29:V61" si="4">SUM(L29,N29)</f>
        <v>772.32</v>
      </c>
      <c r="W29" s="73">
        <v>515.04</v>
      </c>
      <c r="X29" s="74">
        <f t="shared" ref="X29:X61" si="5">SUM(V29-W29)</f>
        <v>257.28000000000009</v>
      </c>
      <c r="Y29" s="194"/>
      <c r="Z29" s="194"/>
      <c r="AA29" s="195"/>
      <c r="AB29" s="196"/>
      <c r="AC29" s="196"/>
      <c r="AD29" s="196"/>
      <c r="AE29" s="197"/>
    </row>
    <row r="30" spans="2:36" s="14" customFormat="1" ht="25.5" customHeight="1">
      <c r="B30" s="185"/>
      <c r="C30" s="187"/>
      <c r="D30" s="189"/>
      <c r="E30" s="94">
        <v>192</v>
      </c>
      <c r="F30" s="69">
        <v>40389</v>
      </c>
      <c r="G30" s="70">
        <v>41791</v>
      </c>
      <c r="H30" s="97">
        <v>43251</v>
      </c>
      <c r="I30" s="71" t="s">
        <v>71</v>
      </c>
      <c r="J30" s="95" t="s">
        <v>11</v>
      </c>
      <c r="K30" s="235"/>
      <c r="L30" s="73">
        <v>0</v>
      </c>
      <c r="M30" s="73"/>
      <c r="N30" s="73">
        <v>387.48</v>
      </c>
      <c r="O30" s="73">
        <v>32.29</v>
      </c>
      <c r="P30" s="74">
        <v>0</v>
      </c>
      <c r="Q30" s="75"/>
      <c r="R30" s="75"/>
      <c r="S30" s="75"/>
      <c r="T30" s="74">
        <v>257.16000000000003</v>
      </c>
      <c r="U30" s="75">
        <v>42976</v>
      </c>
      <c r="V30" s="76">
        <f t="shared" si="4"/>
        <v>387.48</v>
      </c>
      <c r="W30" s="73">
        <v>257.76</v>
      </c>
      <c r="X30" s="74">
        <f t="shared" si="5"/>
        <v>129.72000000000003</v>
      </c>
      <c r="Y30" s="194"/>
      <c r="Z30" s="194"/>
      <c r="AA30" s="195"/>
      <c r="AB30" s="196"/>
      <c r="AC30" s="196"/>
      <c r="AD30" s="196"/>
      <c r="AE30" s="197"/>
    </row>
    <row r="31" spans="2:36" s="14" customFormat="1" ht="25.5" customHeight="1">
      <c r="B31" s="82" t="s">
        <v>118</v>
      </c>
      <c r="C31" s="83" t="s">
        <v>10</v>
      </c>
      <c r="D31" s="84" t="s">
        <v>51</v>
      </c>
      <c r="E31" s="94">
        <v>134</v>
      </c>
      <c r="F31" s="69">
        <v>33126</v>
      </c>
      <c r="G31" s="70">
        <v>41456</v>
      </c>
      <c r="H31" s="97">
        <v>42916</v>
      </c>
      <c r="I31" s="85" t="s">
        <v>71</v>
      </c>
      <c r="J31" s="88" t="s">
        <v>11</v>
      </c>
      <c r="K31" s="86" t="s">
        <v>41</v>
      </c>
      <c r="L31" s="73">
        <v>0</v>
      </c>
      <c r="M31" s="73"/>
      <c r="N31" s="73">
        <v>921.84</v>
      </c>
      <c r="O31" s="73">
        <v>76.819999999999993</v>
      </c>
      <c r="P31" s="74">
        <v>0</v>
      </c>
      <c r="Q31" s="75"/>
      <c r="R31" s="75"/>
      <c r="S31" s="75"/>
      <c r="T31" s="74">
        <v>921.84</v>
      </c>
      <c r="U31" s="75">
        <v>43084</v>
      </c>
      <c r="V31" s="76">
        <f t="shared" si="4"/>
        <v>921.84</v>
      </c>
      <c r="W31" s="73">
        <v>921.84</v>
      </c>
      <c r="X31" s="74">
        <f t="shared" si="5"/>
        <v>0</v>
      </c>
      <c r="Y31" s="194"/>
      <c r="Z31" s="194"/>
      <c r="AA31" s="195"/>
      <c r="AB31" s="196"/>
      <c r="AC31" s="196"/>
      <c r="AD31" s="196"/>
      <c r="AE31" s="197"/>
    </row>
    <row r="32" spans="2:36" s="14" customFormat="1" ht="25.5" customHeight="1">
      <c r="B32" s="82" t="s">
        <v>119</v>
      </c>
      <c r="C32" s="83" t="s">
        <v>10</v>
      </c>
      <c r="D32" s="84" t="s">
        <v>51</v>
      </c>
      <c r="E32" s="94">
        <v>132</v>
      </c>
      <c r="F32" s="69">
        <v>33126</v>
      </c>
      <c r="G32" s="70">
        <v>41518</v>
      </c>
      <c r="H32" s="97">
        <v>43708</v>
      </c>
      <c r="I32" s="85" t="s">
        <v>71</v>
      </c>
      <c r="J32" s="88" t="s">
        <v>11</v>
      </c>
      <c r="K32" s="86" t="s">
        <v>120</v>
      </c>
      <c r="L32" s="73">
        <v>861.48</v>
      </c>
      <c r="M32" s="73"/>
      <c r="N32" s="73">
        <v>1735.88</v>
      </c>
      <c r="O32" s="73">
        <v>0</v>
      </c>
      <c r="P32" s="74">
        <v>861.48</v>
      </c>
      <c r="Q32" s="75">
        <v>42758</v>
      </c>
      <c r="R32" s="75"/>
      <c r="S32" s="75"/>
      <c r="T32" s="74">
        <v>0</v>
      </c>
      <c r="U32" s="75"/>
      <c r="V32" s="76">
        <f t="shared" si="4"/>
        <v>2597.36</v>
      </c>
      <c r="W32" s="73">
        <v>861.48</v>
      </c>
      <c r="X32" s="74">
        <f t="shared" si="5"/>
        <v>1735.88</v>
      </c>
      <c r="Y32" s="194"/>
      <c r="Z32" s="194"/>
      <c r="AA32" s="195"/>
      <c r="AB32" s="196"/>
      <c r="AC32" s="196"/>
      <c r="AD32" s="196"/>
      <c r="AE32" s="197"/>
    </row>
    <row r="33" spans="2:33" s="14" customFormat="1" ht="25.5" customHeight="1">
      <c r="B33" s="82" t="s">
        <v>121</v>
      </c>
      <c r="C33" s="83" t="s">
        <v>10</v>
      </c>
      <c r="D33" s="84" t="s">
        <v>51</v>
      </c>
      <c r="E33" s="94">
        <v>1231</v>
      </c>
      <c r="F33" s="69">
        <v>34183</v>
      </c>
      <c r="G33" s="70">
        <v>42005</v>
      </c>
      <c r="H33" s="97">
        <v>43465</v>
      </c>
      <c r="I33" s="85" t="s">
        <v>71</v>
      </c>
      <c r="J33" s="88" t="s">
        <v>11</v>
      </c>
      <c r="K33" s="86" t="s">
        <v>28</v>
      </c>
      <c r="L33" s="73">
        <v>2495.4</v>
      </c>
      <c r="M33" s="73"/>
      <c r="N33" s="73">
        <v>507.24</v>
      </c>
      <c r="O33" s="73">
        <v>42.27</v>
      </c>
      <c r="P33" s="74">
        <v>0</v>
      </c>
      <c r="Q33" s="75"/>
      <c r="R33" s="75"/>
      <c r="S33" s="75"/>
      <c r="T33" s="74">
        <v>0</v>
      </c>
      <c r="U33" s="75"/>
      <c r="V33" s="76">
        <f t="shared" si="4"/>
        <v>3002.6400000000003</v>
      </c>
      <c r="W33" s="73">
        <v>0</v>
      </c>
      <c r="X33" s="74">
        <f t="shared" si="5"/>
        <v>3002.6400000000003</v>
      </c>
      <c r="Y33" s="194"/>
      <c r="Z33" s="194"/>
      <c r="AA33" s="195"/>
      <c r="AB33" s="196"/>
      <c r="AC33" s="196"/>
      <c r="AD33" s="196"/>
      <c r="AE33" s="197"/>
    </row>
    <row r="34" spans="2:33" s="14" customFormat="1" ht="25.5" customHeight="1">
      <c r="B34" s="66" t="s">
        <v>129</v>
      </c>
      <c r="C34" s="67" t="s">
        <v>32</v>
      </c>
      <c r="D34" s="68" t="s">
        <v>53</v>
      </c>
      <c r="E34" s="68">
        <v>745</v>
      </c>
      <c r="F34" s="69">
        <v>37957</v>
      </c>
      <c r="G34" s="70">
        <v>42319</v>
      </c>
      <c r="H34" s="70">
        <v>43414</v>
      </c>
      <c r="I34" s="70" t="s">
        <v>71</v>
      </c>
      <c r="J34" s="68" t="s">
        <v>22</v>
      </c>
      <c r="K34" s="72" t="s">
        <v>130</v>
      </c>
      <c r="L34" s="73">
        <v>113.36</v>
      </c>
      <c r="M34" s="73"/>
      <c r="N34" s="73">
        <v>56.68</v>
      </c>
      <c r="O34" s="73">
        <v>56.68</v>
      </c>
      <c r="P34" s="74">
        <v>113.36</v>
      </c>
      <c r="Q34" s="75">
        <v>42759</v>
      </c>
      <c r="R34" s="75"/>
      <c r="S34" s="75"/>
      <c r="T34" s="74">
        <v>56.68</v>
      </c>
      <c r="U34" s="75">
        <v>42759</v>
      </c>
      <c r="V34" s="76">
        <f t="shared" si="4"/>
        <v>170.04</v>
      </c>
      <c r="W34" s="73">
        <v>170.04</v>
      </c>
      <c r="X34" s="74">
        <f t="shared" si="5"/>
        <v>0</v>
      </c>
      <c r="Y34" s="194"/>
      <c r="Z34" s="194"/>
      <c r="AA34" s="195"/>
      <c r="AB34" s="196"/>
      <c r="AC34" s="196"/>
      <c r="AD34" s="196"/>
      <c r="AE34" s="197"/>
      <c r="AF34" s="5"/>
      <c r="AG34" s="5"/>
    </row>
    <row r="35" spans="2:33" s="14" customFormat="1" ht="25.5" customHeight="1">
      <c r="B35" s="66" t="s">
        <v>88</v>
      </c>
      <c r="C35" s="67" t="s">
        <v>32</v>
      </c>
      <c r="D35" s="68" t="s">
        <v>54</v>
      </c>
      <c r="E35" s="68">
        <v>1599</v>
      </c>
      <c r="F35" s="69">
        <v>34863</v>
      </c>
      <c r="G35" s="70">
        <v>39036</v>
      </c>
      <c r="H35" s="70">
        <v>44514</v>
      </c>
      <c r="I35" s="70" t="s">
        <v>71</v>
      </c>
      <c r="J35" s="68" t="s">
        <v>22</v>
      </c>
      <c r="K35" s="72" t="s">
        <v>37</v>
      </c>
      <c r="L35" s="73">
        <v>0.08</v>
      </c>
      <c r="M35" s="73"/>
      <c r="N35" s="73">
        <v>73.08</v>
      </c>
      <c r="O35" s="73">
        <v>0</v>
      </c>
      <c r="P35" s="74">
        <v>0</v>
      </c>
      <c r="Q35" s="75"/>
      <c r="R35" s="75"/>
      <c r="S35" s="75"/>
      <c r="T35" s="74">
        <v>73.16</v>
      </c>
      <c r="U35" s="75">
        <v>42772</v>
      </c>
      <c r="V35" s="76">
        <f t="shared" si="4"/>
        <v>73.16</v>
      </c>
      <c r="W35" s="73">
        <v>73.16</v>
      </c>
      <c r="X35" s="74">
        <f t="shared" si="5"/>
        <v>0</v>
      </c>
      <c r="Y35" s="194"/>
      <c r="Z35" s="194"/>
      <c r="AA35" s="195"/>
      <c r="AB35" s="196"/>
      <c r="AC35" s="196"/>
      <c r="AD35" s="196"/>
      <c r="AE35" s="197"/>
    </row>
    <row r="36" spans="2:33" s="14" customFormat="1" ht="38.25" customHeight="1">
      <c r="B36" s="66" t="s">
        <v>89</v>
      </c>
      <c r="C36" s="67" t="s">
        <v>32</v>
      </c>
      <c r="D36" s="68" t="s">
        <v>53</v>
      </c>
      <c r="E36" s="68">
        <v>658</v>
      </c>
      <c r="F36" s="69">
        <v>28410</v>
      </c>
      <c r="G36" s="70">
        <v>42232</v>
      </c>
      <c r="H36" s="70">
        <v>42597</v>
      </c>
      <c r="I36" s="70" t="s">
        <v>71</v>
      </c>
      <c r="J36" s="68" t="s">
        <v>22</v>
      </c>
      <c r="K36" s="72" t="s">
        <v>90</v>
      </c>
      <c r="L36" s="73">
        <v>0</v>
      </c>
      <c r="M36" s="73"/>
      <c r="N36" s="73">
        <v>505.75</v>
      </c>
      <c r="O36" s="73">
        <v>0</v>
      </c>
      <c r="P36" s="74"/>
      <c r="Q36" s="75"/>
      <c r="R36" s="75"/>
      <c r="S36" s="75"/>
      <c r="T36" s="74">
        <v>505.75</v>
      </c>
      <c r="U36" s="75">
        <v>42835</v>
      </c>
      <c r="V36" s="76">
        <f t="shared" si="4"/>
        <v>505.75</v>
      </c>
      <c r="W36" s="73">
        <v>505.75</v>
      </c>
      <c r="X36" s="74">
        <f t="shared" si="5"/>
        <v>0</v>
      </c>
      <c r="Y36" s="194"/>
      <c r="Z36" s="194"/>
      <c r="AA36" s="195"/>
      <c r="AB36" s="196"/>
      <c r="AC36" s="196"/>
      <c r="AD36" s="196"/>
      <c r="AE36" s="197"/>
    </row>
    <row r="37" spans="2:33" s="14" customFormat="1" ht="25.5" customHeight="1">
      <c r="B37" s="66" t="s">
        <v>95</v>
      </c>
      <c r="C37" s="67" t="s">
        <v>32</v>
      </c>
      <c r="D37" s="68" t="s">
        <v>96</v>
      </c>
      <c r="E37" s="68">
        <v>614</v>
      </c>
      <c r="F37" s="69">
        <v>22440</v>
      </c>
      <c r="G37" s="70">
        <v>42232</v>
      </c>
      <c r="H37" s="70">
        <v>42597</v>
      </c>
      <c r="I37" s="70" t="s">
        <v>71</v>
      </c>
      <c r="J37" s="68" t="s">
        <v>22</v>
      </c>
      <c r="K37" s="72" t="s">
        <v>46</v>
      </c>
      <c r="L37" s="73">
        <v>0</v>
      </c>
      <c r="M37" s="73"/>
      <c r="N37" s="73">
        <v>271.13</v>
      </c>
      <c r="O37" s="73">
        <v>0</v>
      </c>
      <c r="P37" s="74">
        <v>0</v>
      </c>
      <c r="Q37" s="75"/>
      <c r="R37" s="74">
        <v>271.13</v>
      </c>
      <c r="S37" s="75">
        <v>42691</v>
      </c>
      <c r="T37" s="74">
        <v>0</v>
      </c>
      <c r="U37" s="75"/>
      <c r="V37" s="76">
        <f t="shared" si="4"/>
        <v>271.13</v>
      </c>
      <c r="W37" s="73">
        <v>271.13</v>
      </c>
      <c r="X37" s="74">
        <f t="shared" si="5"/>
        <v>0</v>
      </c>
      <c r="Y37" s="194"/>
      <c r="Z37" s="194"/>
      <c r="AA37" s="195"/>
      <c r="AB37" s="196"/>
      <c r="AC37" s="196"/>
      <c r="AD37" s="196"/>
      <c r="AE37" s="197"/>
    </row>
    <row r="38" spans="2:33" s="14" customFormat="1" ht="25.5" customHeight="1">
      <c r="B38" s="66" t="s">
        <v>150</v>
      </c>
      <c r="C38" s="67" t="s">
        <v>32</v>
      </c>
      <c r="D38" s="68" t="s">
        <v>49</v>
      </c>
      <c r="E38" s="68">
        <v>324</v>
      </c>
      <c r="F38" s="69">
        <v>37215</v>
      </c>
      <c r="G38" s="70">
        <v>41589</v>
      </c>
      <c r="H38" s="70">
        <v>42684</v>
      </c>
      <c r="I38" s="70" t="s">
        <v>71</v>
      </c>
      <c r="J38" s="68" t="s">
        <v>22</v>
      </c>
      <c r="K38" s="72" t="s">
        <v>160</v>
      </c>
      <c r="L38" s="73">
        <v>0</v>
      </c>
      <c r="M38" s="73"/>
      <c r="N38" s="73">
        <v>302.64</v>
      </c>
      <c r="O38" s="73">
        <v>0</v>
      </c>
      <c r="P38" s="74">
        <v>0</v>
      </c>
      <c r="Q38" s="75"/>
      <c r="R38" s="74">
        <v>302.64</v>
      </c>
      <c r="S38" s="75">
        <v>42682</v>
      </c>
      <c r="T38" s="74">
        <v>0</v>
      </c>
      <c r="U38" s="75"/>
      <c r="V38" s="76">
        <f t="shared" si="4"/>
        <v>302.64</v>
      </c>
      <c r="W38" s="73">
        <v>302.64</v>
      </c>
      <c r="X38" s="74">
        <f t="shared" si="5"/>
        <v>0</v>
      </c>
      <c r="Y38" s="194"/>
      <c r="Z38" s="194"/>
      <c r="AA38" s="236"/>
      <c r="AB38" s="237"/>
      <c r="AC38" s="237"/>
      <c r="AD38" s="237"/>
      <c r="AE38" s="238"/>
    </row>
    <row r="39" spans="2:33" s="14" customFormat="1" ht="25.5" customHeight="1">
      <c r="B39" s="66" t="s">
        <v>97</v>
      </c>
      <c r="C39" s="67" t="s">
        <v>92</v>
      </c>
      <c r="D39" s="68" t="s">
        <v>50</v>
      </c>
      <c r="E39" s="68">
        <v>542</v>
      </c>
      <c r="F39" s="69">
        <v>36854</v>
      </c>
      <c r="G39" s="70">
        <v>42319</v>
      </c>
      <c r="H39" s="70">
        <v>43414</v>
      </c>
      <c r="I39" s="70" t="s">
        <v>71</v>
      </c>
      <c r="J39" s="68" t="s">
        <v>22</v>
      </c>
      <c r="K39" s="72" t="s">
        <v>29</v>
      </c>
      <c r="L39" s="73">
        <v>0</v>
      </c>
      <c r="M39" s="73"/>
      <c r="N39" s="73">
        <v>1868.92</v>
      </c>
      <c r="O39" s="73">
        <v>0</v>
      </c>
      <c r="P39" s="74">
        <v>0</v>
      </c>
      <c r="Q39" s="75"/>
      <c r="R39" s="75"/>
      <c r="S39" s="75"/>
      <c r="T39" s="74">
        <v>1868.92</v>
      </c>
      <c r="U39" s="75">
        <v>43066</v>
      </c>
      <c r="V39" s="76">
        <f t="shared" si="4"/>
        <v>1868.92</v>
      </c>
      <c r="W39" s="73">
        <v>1868.92</v>
      </c>
      <c r="X39" s="74">
        <f t="shared" si="5"/>
        <v>0</v>
      </c>
      <c r="Y39" s="194"/>
      <c r="Z39" s="194"/>
      <c r="AA39" s="236"/>
      <c r="AB39" s="237"/>
      <c r="AC39" s="237"/>
      <c r="AD39" s="237"/>
      <c r="AE39" s="238"/>
    </row>
    <row r="40" spans="2:33" s="14" customFormat="1" ht="25.5" customHeight="1">
      <c r="B40" s="66" t="s">
        <v>131</v>
      </c>
      <c r="C40" s="67" t="s">
        <v>92</v>
      </c>
      <c r="D40" s="68" t="s">
        <v>52</v>
      </c>
      <c r="E40" s="68">
        <v>185</v>
      </c>
      <c r="F40" s="69">
        <v>24264</v>
      </c>
      <c r="G40" s="70">
        <v>42232</v>
      </c>
      <c r="H40" s="70">
        <v>42597</v>
      </c>
      <c r="I40" s="70" t="s">
        <v>71</v>
      </c>
      <c r="J40" s="68" t="s">
        <v>22</v>
      </c>
      <c r="K40" s="72" t="s">
        <v>34</v>
      </c>
      <c r="L40" s="73">
        <v>0</v>
      </c>
      <c r="M40" s="73"/>
      <c r="N40" s="73">
        <v>798.76</v>
      </c>
      <c r="O40" s="73">
        <v>0</v>
      </c>
      <c r="P40" s="74">
        <v>0</v>
      </c>
      <c r="Q40" s="75"/>
      <c r="R40" s="74">
        <v>798.76</v>
      </c>
      <c r="S40" s="75">
        <v>42725</v>
      </c>
      <c r="T40" s="74">
        <v>0</v>
      </c>
      <c r="U40" s="75"/>
      <c r="V40" s="76">
        <f t="shared" si="4"/>
        <v>798.76</v>
      </c>
      <c r="W40" s="73">
        <v>798.76</v>
      </c>
      <c r="X40" s="74">
        <f t="shared" si="5"/>
        <v>0</v>
      </c>
      <c r="Y40" s="194"/>
      <c r="Z40" s="194"/>
      <c r="AA40" s="195"/>
      <c r="AB40" s="196"/>
      <c r="AC40" s="196"/>
      <c r="AD40" s="196"/>
      <c r="AE40" s="197"/>
    </row>
    <row r="41" spans="2:33" s="14" customFormat="1" ht="25.5" customHeight="1">
      <c r="B41" s="66" t="s">
        <v>98</v>
      </c>
      <c r="C41" s="67" t="s">
        <v>92</v>
      </c>
      <c r="D41" s="68" t="s">
        <v>50</v>
      </c>
      <c r="E41" s="68">
        <v>1249</v>
      </c>
      <c r="F41" s="69">
        <v>29796</v>
      </c>
      <c r="G41" s="70">
        <v>38671</v>
      </c>
      <c r="H41" s="70">
        <v>44149</v>
      </c>
      <c r="I41" s="70" t="s">
        <v>71</v>
      </c>
      <c r="J41" s="68" t="s">
        <v>22</v>
      </c>
      <c r="K41" s="72" t="s">
        <v>36</v>
      </c>
      <c r="L41" s="73">
        <v>0</v>
      </c>
      <c r="M41" s="73"/>
      <c r="N41" s="73">
        <v>65.17</v>
      </c>
      <c r="O41" s="73">
        <v>0</v>
      </c>
      <c r="P41" s="74">
        <v>0</v>
      </c>
      <c r="Q41" s="75"/>
      <c r="R41" s="75"/>
      <c r="S41" s="75"/>
      <c r="T41" s="74">
        <v>65.17</v>
      </c>
      <c r="U41" s="75">
        <v>42760</v>
      </c>
      <c r="V41" s="76">
        <f t="shared" si="4"/>
        <v>65.17</v>
      </c>
      <c r="W41" s="73">
        <v>65.17</v>
      </c>
      <c r="X41" s="74">
        <f t="shared" si="5"/>
        <v>0</v>
      </c>
      <c r="Y41" s="194"/>
      <c r="Z41" s="194"/>
      <c r="AA41" s="195"/>
      <c r="AB41" s="196"/>
      <c r="AC41" s="196"/>
      <c r="AD41" s="196"/>
      <c r="AE41" s="197"/>
    </row>
    <row r="42" spans="2:33" s="14" customFormat="1" ht="25.5" customHeight="1">
      <c r="B42" s="66" t="s">
        <v>99</v>
      </c>
      <c r="C42" s="67" t="s">
        <v>92</v>
      </c>
      <c r="D42" s="68" t="s">
        <v>63</v>
      </c>
      <c r="E42" s="68">
        <v>1395</v>
      </c>
      <c r="F42" s="69">
        <v>34698</v>
      </c>
      <c r="G42" s="70">
        <v>39767</v>
      </c>
      <c r="H42" s="70">
        <v>45244</v>
      </c>
      <c r="I42" s="70" t="s">
        <v>71</v>
      </c>
      <c r="J42" s="68" t="s">
        <v>22</v>
      </c>
      <c r="K42" s="72" t="s">
        <v>100</v>
      </c>
      <c r="L42" s="73">
        <v>2</v>
      </c>
      <c r="M42" s="73"/>
      <c r="N42" s="73">
        <v>545.63</v>
      </c>
      <c r="O42" s="73">
        <v>0</v>
      </c>
      <c r="P42" s="74">
        <v>2</v>
      </c>
      <c r="Q42" s="75">
        <v>42767</v>
      </c>
      <c r="R42" s="75"/>
      <c r="S42" s="75"/>
      <c r="T42" s="74">
        <v>545.63</v>
      </c>
      <c r="U42" s="75">
        <v>42767</v>
      </c>
      <c r="V42" s="76">
        <f t="shared" si="4"/>
        <v>547.63</v>
      </c>
      <c r="W42" s="73">
        <v>547.63</v>
      </c>
      <c r="X42" s="74">
        <f t="shared" si="5"/>
        <v>0</v>
      </c>
      <c r="Y42" s="194"/>
      <c r="Z42" s="194"/>
      <c r="AA42" s="195"/>
      <c r="AB42" s="196"/>
      <c r="AC42" s="196"/>
      <c r="AD42" s="196"/>
      <c r="AE42" s="197"/>
    </row>
    <row r="43" spans="2:33" s="14" customFormat="1" ht="25.5" customHeight="1">
      <c r="B43" s="66" t="s">
        <v>101</v>
      </c>
      <c r="C43" s="67" t="s">
        <v>92</v>
      </c>
      <c r="D43" s="68" t="s">
        <v>49</v>
      </c>
      <c r="E43" s="68">
        <v>117</v>
      </c>
      <c r="F43" s="69">
        <v>33073</v>
      </c>
      <c r="G43" s="70">
        <v>43419</v>
      </c>
      <c r="H43" s="70">
        <v>43783</v>
      </c>
      <c r="I43" s="70" t="s">
        <v>71</v>
      </c>
      <c r="J43" s="68" t="s">
        <v>22</v>
      </c>
      <c r="K43" s="72" t="s">
        <v>40</v>
      </c>
      <c r="L43" s="73">
        <v>2917.71</v>
      </c>
      <c r="M43" s="73"/>
      <c r="N43" s="73">
        <v>954.67</v>
      </c>
      <c r="O43" s="73">
        <v>0</v>
      </c>
      <c r="P43" s="74">
        <v>0</v>
      </c>
      <c r="Q43" s="75"/>
      <c r="R43" s="75"/>
      <c r="S43" s="75"/>
      <c r="T43" s="74">
        <v>0</v>
      </c>
      <c r="U43" s="75"/>
      <c r="V43" s="76">
        <f t="shared" si="4"/>
        <v>3872.38</v>
      </c>
      <c r="W43" s="73">
        <v>0</v>
      </c>
      <c r="X43" s="74">
        <f t="shared" si="5"/>
        <v>3872.38</v>
      </c>
      <c r="Y43" s="194"/>
      <c r="Z43" s="194"/>
      <c r="AA43" s="195"/>
      <c r="AB43" s="196"/>
      <c r="AC43" s="196"/>
      <c r="AD43" s="196"/>
      <c r="AE43" s="197"/>
    </row>
    <row r="44" spans="2:33" s="14" customFormat="1" ht="25.5" customHeight="1">
      <c r="B44" s="66" t="s">
        <v>91</v>
      </c>
      <c r="C44" s="67" t="s">
        <v>92</v>
      </c>
      <c r="D44" s="68" t="s">
        <v>59</v>
      </c>
      <c r="E44" s="68">
        <v>639</v>
      </c>
      <c r="F44" s="69">
        <v>26197</v>
      </c>
      <c r="G44" s="70">
        <v>42232</v>
      </c>
      <c r="H44" s="70">
        <v>42597</v>
      </c>
      <c r="I44" s="70" t="s">
        <v>71</v>
      </c>
      <c r="J44" s="68" t="s">
        <v>22</v>
      </c>
      <c r="K44" s="72" t="s">
        <v>44</v>
      </c>
      <c r="L44" s="73">
        <v>0</v>
      </c>
      <c r="M44" s="73"/>
      <c r="N44" s="73">
        <v>651</v>
      </c>
      <c r="O44" s="73">
        <v>0</v>
      </c>
      <c r="P44" s="74">
        <v>0</v>
      </c>
      <c r="Q44" s="75"/>
      <c r="R44" s="74">
        <v>651</v>
      </c>
      <c r="S44" s="75">
        <v>42705</v>
      </c>
      <c r="T44" s="74">
        <v>0</v>
      </c>
      <c r="U44" s="75"/>
      <c r="V44" s="76">
        <f t="shared" si="4"/>
        <v>651</v>
      </c>
      <c r="W44" s="73">
        <v>651</v>
      </c>
      <c r="X44" s="74">
        <f t="shared" si="5"/>
        <v>0</v>
      </c>
      <c r="Y44" s="194"/>
      <c r="Z44" s="194"/>
      <c r="AA44" s="195"/>
      <c r="AB44" s="196"/>
      <c r="AC44" s="196"/>
      <c r="AD44" s="196"/>
      <c r="AE44" s="197"/>
    </row>
    <row r="45" spans="2:33" s="14" customFormat="1" ht="25.5" customHeight="1">
      <c r="B45" s="66" t="s">
        <v>122</v>
      </c>
      <c r="C45" s="67" t="s">
        <v>92</v>
      </c>
      <c r="D45" s="68" t="s">
        <v>50</v>
      </c>
      <c r="E45" s="68">
        <v>181</v>
      </c>
      <c r="F45" s="69">
        <v>39548</v>
      </c>
      <c r="G45" s="70">
        <v>42309</v>
      </c>
      <c r="H45" s="70">
        <v>43769</v>
      </c>
      <c r="I45" s="70" t="s">
        <v>71</v>
      </c>
      <c r="J45" s="68" t="s">
        <v>22</v>
      </c>
      <c r="K45" s="72" t="s">
        <v>45</v>
      </c>
      <c r="L45" s="73">
        <v>0</v>
      </c>
      <c r="M45" s="73"/>
      <c r="N45" s="73">
        <v>4244.2</v>
      </c>
      <c r="O45" s="73">
        <v>0</v>
      </c>
      <c r="P45" s="74">
        <v>0</v>
      </c>
      <c r="Q45" s="75"/>
      <c r="R45" s="75"/>
      <c r="S45" s="75"/>
      <c r="T45" s="74">
        <v>4244.2</v>
      </c>
      <c r="U45" s="75">
        <v>42761</v>
      </c>
      <c r="V45" s="76">
        <f t="shared" si="4"/>
        <v>4244.2</v>
      </c>
      <c r="W45" s="73">
        <v>4244.2</v>
      </c>
      <c r="X45" s="74">
        <f t="shared" si="5"/>
        <v>0</v>
      </c>
      <c r="Y45" s="194"/>
      <c r="Z45" s="194"/>
      <c r="AA45" s="195"/>
      <c r="AB45" s="196"/>
      <c r="AC45" s="196"/>
      <c r="AD45" s="196"/>
      <c r="AE45" s="197"/>
    </row>
    <row r="46" spans="2:33" s="14" customFormat="1" ht="25.5" customHeight="1">
      <c r="B46" s="66" t="s">
        <v>126</v>
      </c>
      <c r="C46" s="67" t="s">
        <v>92</v>
      </c>
      <c r="D46" s="68" t="s">
        <v>50</v>
      </c>
      <c r="E46" s="68">
        <v>501</v>
      </c>
      <c r="F46" s="69">
        <v>24542</v>
      </c>
      <c r="G46" s="70">
        <v>42232</v>
      </c>
      <c r="H46" s="70">
        <v>42597</v>
      </c>
      <c r="I46" s="70" t="s">
        <v>71</v>
      </c>
      <c r="J46" s="68" t="s">
        <v>22</v>
      </c>
      <c r="K46" s="72" t="s">
        <v>127</v>
      </c>
      <c r="L46" s="73">
        <v>0</v>
      </c>
      <c r="M46" s="73"/>
      <c r="N46" s="73">
        <v>1370</v>
      </c>
      <c r="O46" s="73">
        <v>0</v>
      </c>
      <c r="P46" s="74">
        <v>0</v>
      </c>
      <c r="Q46" s="75"/>
      <c r="R46" s="74">
        <v>565</v>
      </c>
      <c r="S46" s="75">
        <v>42699</v>
      </c>
      <c r="T46" s="74">
        <v>805</v>
      </c>
      <c r="U46" s="75">
        <v>42773</v>
      </c>
      <c r="V46" s="76">
        <f t="shared" si="4"/>
        <v>1370</v>
      </c>
      <c r="W46" s="73">
        <v>1370</v>
      </c>
      <c r="X46" s="74">
        <f t="shared" si="5"/>
        <v>0</v>
      </c>
      <c r="Y46" s="194"/>
      <c r="Z46" s="194"/>
      <c r="AA46" s="195"/>
      <c r="AB46" s="196"/>
      <c r="AC46" s="196"/>
      <c r="AD46" s="196"/>
      <c r="AE46" s="197"/>
    </row>
    <row r="47" spans="2:33" s="14" customFormat="1" ht="25.5" customHeight="1">
      <c r="B47" s="66" t="s">
        <v>128</v>
      </c>
      <c r="C47" s="67" t="s">
        <v>92</v>
      </c>
      <c r="D47" s="68" t="s">
        <v>50</v>
      </c>
      <c r="E47" s="68">
        <v>500</v>
      </c>
      <c r="F47" s="69">
        <v>24594</v>
      </c>
      <c r="G47" s="70">
        <v>42232</v>
      </c>
      <c r="H47" s="70">
        <v>42597</v>
      </c>
      <c r="I47" s="70" t="s">
        <v>71</v>
      </c>
      <c r="J47" s="68" t="s">
        <v>22</v>
      </c>
      <c r="K47" s="72" t="s">
        <v>60</v>
      </c>
      <c r="L47" s="73">
        <v>0</v>
      </c>
      <c r="M47" s="73"/>
      <c r="N47" s="73">
        <v>1476.29</v>
      </c>
      <c r="O47" s="73">
        <v>0</v>
      </c>
      <c r="P47" s="74">
        <v>0</v>
      </c>
      <c r="Q47" s="75"/>
      <c r="R47" s="75"/>
      <c r="S47" s="75"/>
      <c r="T47" s="74">
        <v>1476.29</v>
      </c>
      <c r="U47" s="75">
        <v>42773</v>
      </c>
      <c r="V47" s="76">
        <f t="shared" si="4"/>
        <v>1476.29</v>
      </c>
      <c r="W47" s="73">
        <v>1476.29</v>
      </c>
      <c r="X47" s="74">
        <f t="shared" si="5"/>
        <v>0</v>
      </c>
      <c r="Y47" s="194"/>
      <c r="Z47" s="194"/>
      <c r="AA47" s="195"/>
      <c r="AB47" s="196"/>
      <c r="AC47" s="196"/>
      <c r="AD47" s="196"/>
      <c r="AE47" s="197"/>
    </row>
    <row r="48" spans="2:33" s="14" customFormat="1" ht="25.5" customHeight="1">
      <c r="B48" s="66" t="s">
        <v>93</v>
      </c>
      <c r="C48" s="89" t="s">
        <v>92</v>
      </c>
      <c r="D48" s="90" t="s">
        <v>63</v>
      </c>
      <c r="E48" s="90">
        <v>528</v>
      </c>
      <c r="F48" s="91">
        <v>24821</v>
      </c>
      <c r="G48" s="98">
        <v>42232</v>
      </c>
      <c r="H48" s="98">
        <v>42597</v>
      </c>
      <c r="I48" s="98" t="s">
        <v>71</v>
      </c>
      <c r="J48" s="90" t="s">
        <v>22</v>
      </c>
      <c r="K48" s="92" t="s">
        <v>94</v>
      </c>
      <c r="L48" s="73">
        <v>0</v>
      </c>
      <c r="M48" s="73"/>
      <c r="N48" s="73">
        <v>135.27000000000001</v>
      </c>
      <c r="O48" s="73">
        <v>0</v>
      </c>
      <c r="P48" s="74">
        <v>0</v>
      </c>
      <c r="Q48" s="75"/>
      <c r="R48" s="74">
        <v>78.91</v>
      </c>
      <c r="S48" s="75">
        <v>42710</v>
      </c>
      <c r="T48" s="74">
        <v>56.36</v>
      </c>
      <c r="U48" s="75">
        <v>42767</v>
      </c>
      <c r="V48" s="76">
        <f t="shared" si="4"/>
        <v>135.27000000000001</v>
      </c>
      <c r="W48" s="73">
        <v>135.27000000000001</v>
      </c>
      <c r="X48" s="74">
        <f t="shared" si="5"/>
        <v>0</v>
      </c>
      <c r="Y48" s="194"/>
      <c r="Z48" s="194"/>
      <c r="AA48" s="195"/>
      <c r="AB48" s="196"/>
      <c r="AC48" s="196"/>
      <c r="AD48" s="196"/>
      <c r="AE48" s="197"/>
    </row>
    <row r="49" spans="2:31" s="14" customFormat="1" ht="25.5" customHeight="1">
      <c r="B49" s="66" t="s">
        <v>102</v>
      </c>
      <c r="C49" s="89" t="s">
        <v>30</v>
      </c>
      <c r="D49" s="90" t="s">
        <v>47</v>
      </c>
      <c r="E49" s="90">
        <v>1350</v>
      </c>
      <c r="F49" s="91">
        <v>34641</v>
      </c>
      <c r="G49" s="99">
        <v>44880</v>
      </c>
      <c r="H49" s="99">
        <v>45244</v>
      </c>
      <c r="I49" s="99" t="s">
        <v>71</v>
      </c>
      <c r="J49" s="90" t="s">
        <v>22</v>
      </c>
      <c r="K49" s="92" t="s">
        <v>155</v>
      </c>
      <c r="L49" s="73">
        <v>0</v>
      </c>
      <c r="M49" s="73"/>
      <c r="N49" s="73">
        <v>136.86000000000001</v>
      </c>
      <c r="O49" s="73">
        <v>0</v>
      </c>
      <c r="P49" s="74">
        <v>0</v>
      </c>
      <c r="Q49" s="75"/>
      <c r="R49" s="74">
        <v>136.86000000000001</v>
      </c>
      <c r="S49" s="75">
        <v>42696</v>
      </c>
      <c r="T49" s="74">
        <v>0</v>
      </c>
      <c r="U49" s="75"/>
      <c r="V49" s="76">
        <f t="shared" si="4"/>
        <v>136.86000000000001</v>
      </c>
      <c r="W49" s="73">
        <v>136.86000000000001</v>
      </c>
      <c r="X49" s="74">
        <f t="shared" si="5"/>
        <v>0</v>
      </c>
      <c r="Y49" s="194"/>
      <c r="Z49" s="194"/>
      <c r="AA49" s="195"/>
      <c r="AB49" s="196"/>
      <c r="AC49" s="196"/>
      <c r="AD49" s="196"/>
      <c r="AE49" s="197"/>
    </row>
    <row r="50" spans="2:31" s="14" customFormat="1" ht="25.5" customHeight="1">
      <c r="B50" s="66" t="s">
        <v>103</v>
      </c>
      <c r="C50" s="89" t="s">
        <v>30</v>
      </c>
      <c r="D50" s="90" t="s">
        <v>47</v>
      </c>
      <c r="E50" s="68">
        <v>98</v>
      </c>
      <c r="F50" s="69">
        <v>37579</v>
      </c>
      <c r="G50" s="70">
        <v>41954</v>
      </c>
      <c r="H50" s="70">
        <v>43049</v>
      </c>
      <c r="I50" s="70" t="s">
        <v>71</v>
      </c>
      <c r="J50" s="68" t="s">
        <v>22</v>
      </c>
      <c r="K50" s="72" t="s">
        <v>31</v>
      </c>
      <c r="L50" s="73">
        <v>0</v>
      </c>
      <c r="M50" s="73"/>
      <c r="N50" s="73">
        <v>286.38</v>
      </c>
      <c r="O50" s="73">
        <v>0</v>
      </c>
      <c r="P50" s="74">
        <v>0</v>
      </c>
      <c r="Q50" s="75"/>
      <c r="R50" s="74">
        <v>286.38</v>
      </c>
      <c r="S50" s="75">
        <v>42719</v>
      </c>
      <c r="T50" s="74">
        <v>0</v>
      </c>
      <c r="U50" s="75"/>
      <c r="V50" s="76">
        <f t="shared" si="4"/>
        <v>286.38</v>
      </c>
      <c r="W50" s="73">
        <v>286.38</v>
      </c>
      <c r="X50" s="74">
        <f t="shared" si="5"/>
        <v>0</v>
      </c>
      <c r="Y50" s="194"/>
      <c r="Z50" s="194"/>
      <c r="AA50" s="195"/>
      <c r="AB50" s="196"/>
      <c r="AC50" s="196"/>
      <c r="AD50" s="196"/>
      <c r="AE50" s="197"/>
    </row>
    <row r="51" spans="2:31" s="14" customFormat="1" ht="25.5" customHeight="1">
      <c r="B51" s="77" t="s">
        <v>104</v>
      </c>
      <c r="C51" s="67" t="s">
        <v>64</v>
      </c>
      <c r="D51" s="69">
        <v>29796</v>
      </c>
      <c r="E51" s="68">
        <v>1261</v>
      </c>
      <c r="F51" s="69">
        <v>29796</v>
      </c>
      <c r="G51" s="70">
        <v>42186</v>
      </c>
      <c r="H51" s="70">
        <v>42551</v>
      </c>
      <c r="I51" s="70" t="s">
        <v>71</v>
      </c>
      <c r="J51" s="68" t="s">
        <v>22</v>
      </c>
      <c r="K51" s="72" t="s">
        <v>105</v>
      </c>
      <c r="L51" s="73">
        <v>0</v>
      </c>
      <c r="M51" s="73"/>
      <c r="N51" s="73">
        <v>201.26</v>
      </c>
      <c r="O51" s="73">
        <v>0</v>
      </c>
      <c r="P51" s="74">
        <v>0</v>
      </c>
      <c r="Q51" s="75"/>
      <c r="R51" s="75"/>
      <c r="S51" s="75"/>
      <c r="T51" s="74">
        <v>201.26</v>
      </c>
      <c r="U51" s="75">
        <v>42839</v>
      </c>
      <c r="V51" s="76">
        <f t="shared" si="4"/>
        <v>201.26</v>
      </c>
      <c r="W51" s="73">
        <v>201.26</v>
      </c>
      <c r="X51" s="74">
        <f t="shared" si="5"/>
        <v>0</v>
      </c>
      <c r="Y51" s="194"/>
      <c r="Z51" s="194"/>
      <c r="AA51" s="195"/>
      <c r="AB51" s="196"/>
      <c r="AC51" s="196"/>
      <c r="AD51" s="196"/>
      <c r="AE51" s="197"/>
    </row>
    <row r="52" spans="2:31" s="14" customFormat="1" ht="25.5" customHeight="1">
      <c r="B52" s="66" t="s">
        <v>106</v>
      </c>
      <c r="C52" s="100" t="s">
        <v>30</v>
      </c>
      <c r="D52" s="68" t="s">
        <v>47</v>
      </c>
      <c r="E52" s="68">
        <v>692</v>
      </c>
      <c r="F52" s="69">
        <v>33298</v>
      </c>
      <c r="G52" s="70">
        <v>38671</v>
      </c>
      <c r="H52" s="70">
        <v>44149</v>
      </c>
      <c r="I52" s="70" t="s">
        <v>71</v>
      </c>
      <c r="J52" s="68" t="s">
        <v>22</v>
      </c>
      <c r="K52" s="72" t="s">
        <v>38</v>
      </c>
      <c r="L52" s="73">
        <v>0</v>
      </c>
      <c r="M52" s="73"/>
      <c r="N52" s="73">
        <v>340.69</v>
      </c>
      <c r="O52" s="73">
        <v>0</v>
      </c>
      <c r="P52" s="74">
        <v>0</v>
      </c>
      <c r="Q52" s="75"/>
      <c r="R52" s="74">
        <v>340.69</v>
      </c>
      <c r="S52" s="75">
        <v>42702</v>
      </c>
      <c r="T52" s="74">
        <v>0</v>
      </c>
      <c r="U52" s="75"/>
      <c r="V52" s="76">
        <f t="shared" si="4"/>
        <v>340.69</v>
      </c>
      <c r="W52" s="73">
        <v>340.69</v>
      </c>
      <c r="X52" s="74">
        <f t="shared" si="5"/>
        <v>0</v>
      </c>
      <c r="Y52" s="194"/>
      <c r="Z52" s="194"/>
      <c r="AA52" s="195"/>
      <c r="AB52" s="196"/>
      <c r="AC52" s="196"/>
      <c r="AD52" s="196"/>
      <c r="AE52" s="197"/>
    </row>
    <row r="53" spans="2:31" s="14" customFormat="1" ht="25.5" customHeight="1">
      <c r="B53" s="66" t="s">
        <v>123</v>
      </c>
      <c r="C53" s="67" t="s">
        <v>64</v>
      </c>
      <c r="D53" s="68" t="s">
        <v>47</v>
      </c>
      <c r="E53" s="67">
        <v>652</v>
      </c>
      <c r="F53" s="69">
        <v>28002</v>
      </c>
      <c r="G53" s="70">
        <v>42370</v>
      </c>
      <c r="H53" s="70">
        <v>42735</v>
      </c>
      <c r="I53" s="70" t="s">
        <v>71</v>
      </c>
      <c r="J53" s="88" t="s">
        <v>11</v>
      </c>
      <c r="K53" s="72" t="s">
        <v>24</v>
      </c>
      <c r="L53" s="73">
        <v>135.46</v>
      </c>
      <c r="M53" s="73"/>
      <c r="N53" s="73">
        <v>815.76</v>
      </c>
      <c r="O53" s="73">
        <v>67.98</v>
      </c>
      <c r="P53" s="74">
        <v>0</v>
      </c>
      <c r="Q53" s="75"/>
      <c r="R53" s="75"/>
      <c r="S53" s="75"/>
      <c r="T53" s="74">
        <v>0</v>
      </c>
      <c r="U53" s="75"/>
      <c r="V53" s="76">
        <f t="shared" si="4"/>
        <v>951.22</v>
      </c>
      <c r="W53" s="73">
        <v>0</v>
      </c>
      <c r="X53" s="74">
        <f t="shared" si="5"/>
        <v>951.22</v>
      </c>
      <c r="Y53" s="194"/>
      <c r="Z53" s="194"/>
      <c r="AA53" s="195"/>
      <c r="AB53" s="196"/>
      <c r="AC53" s="196"/>
      <c r="AD53" s="196"/>
      <c r="AE53" s="197"/>
    </row>
    <row r="54" spans="2:31" s="14" customFormat="1" ht="25.5" customHeight="1">
      <c r="B54" s="66" t="s">
        <v>124</v>
      </c>
      <c r="C54" s="67" t="s">
        <v>64</v>
      </c>
      <c r="D54" s="68" t="s">
        <v>47</v>
      </c>
      <c r="E54" s="68">
        <v>1230</v>
      </c>
      <c r="F54" s="69">
        <v>34183</v>
      </c>
      <c r="G54" s="70">
        <v>42064</v>
      </c>
      <c r="H54" s="70">
        <v>43524</v>
      </c>
      <c r="I54" s="70" t="s">
        <v>71</v>
      </c>
      <c r="J54" s="88" t="s">
        <v>11</v>
      </c>
      <c r="K54" s="72" t="s">
        <v>25</v>
      </c>
      <c r="L54" s="73">
        <v>0</v>
      </c>
      <c r="M54" s="73"/>
      <c r="N54" s="73">
        <v>1121.4000000000001</v>
      </c>
      <c r="O54" s="73">
        <v>93.45</v>
      </c>
      <c r="P54" s="74">
        <v>0</v>
      </c>
      <c r="Q54" s="75"/>
      <c r="R54" s="75"/>
      <c r="S54" s="75"/>
      <c r="T54" s="74">
        <v>0</v>
      </c>
      <c r="U54" s="75"/>
      <c r="V54" s="76">
        <f t="shared" si="4"/>
        <v>1121.4000000000001</v>
      </c>
      <c r="W54" s="73">
        <v>0</v>
      </c>
      <c r="X54" s="74">
        <f t="shared" si="5"/>
        <v>1121.4000000000001</v>
      </c>
      <c r="Y54" s="194"/>
      <c r="Z54" s="194"/>
      <c r="AA54" s="195"/>
      <c r="AB54" s="196"/>
      <c r="AC54" s="196"/>
      <c r="AD54" s="196"/>
      <c r="AE54" s="197"/>
    </row>
    <row r="55" spans="2:31" s="14" customFormat="1" ht="25.5" customHeight="1">
      <c r="B55" s="66" t="s">
        <v>125</v>
      </c>
      <c r="C55" s="67" t="s">
        <v>10</v>
      </c>
      <c r="D55" s="68" t="s">
        <v>58</v>
      </c>
      <c r="E55" s="68">
        <v>116</v>
      </c>
      <c r="F55" s="69">
        <v>23295</v>
      </c>
      <c r="G55" s="70">
        <v>42309</v>
      </c>
      <c r="H55" s="70">
        <v>42674</v>
      </c>
      <c r="I55" s="70" t="s">
        <v>71</v>
      </c>
      <c r="J55" s="88" t="s">
        <v>11</v>
      </c>
      <c r="K55" s="72" t="s">
        <v>23</v>
      </c>
      <c r="L55" s="73">
        <v>500.64</v>
      </c>
      <c r="M55" s="73"/>
      <c r="N55" s="73">
        <v>500.64</v>
      </c>
      <c r="O55" s="73">
        <v>41.72</v>
      </c>
      <c r="P55" s="74">
        <v>0</v>
      </c>
      <c r="Q55" s="75"/>
      <c r="R55" s="75"/>
      <c r="S55" s="75"/>
      <c r="T55" s="74">
        <v>0</v>
      </c>
      <c r="U55" s="75"/>
      <c r="V55" s="76">
        <f t="shared" si="4"/>
        <v>1001.28</v>
      </c>
      <c r="W55" s="73">
        <v>0</v>
      </c>
      <c r="X55" s="74">
        <f t="shared" si="5"/>
        <v>1001.28</v>
      </c>
      <c r="Y55" s="194"/>
      <c r="Z55" s="194"/>
      <c r="AA55" s="195"/>
      <c r="AB55" s="196"/>
      <c r="AC55" s="196"/>
      <c r="AD55" s="196"/>
      <c r="AE55" s="197"/>
    </row>
    <row r="56" spans="2:31" s="14" customFormat="1" ht="25.5" customHeight="1">
      <c r="B56" s="66" t="s">
        <v>144</v>
      </c>
      <c r="C56" s="67" t="s">
        <v>145</v>
      </c>
      <c r="D56" s="68" t="s">
        <v>146</v>
      </c>
      <c r="E56" s="68">
        <v>66</v>
      </c>
      <c r="F56" s="69">
        <v>40218</v>
      </c>
      <c r="G56" s="70">
        <v>43749</v>
      </c>
      <c r="H56" s="70">
        <v>41588</v>
      </c>
      <c r="I56" s="70" t="s">
        <v>71</v>
      </c>
      <c r="J56" s="68" t="s">
        <v>22</v>
      </c>
      <c r="K56" s="72" t="s">
        <v>147</v>
      </c>
      <c r="L56" s="73">
        <v>0</v>
      </c>
      <c r="M56" s="73"/>
      <c r="N56" s="73">
        <v>5051</v>
      </c>
      <c r="O56" s="73">
        <v>0</v>
      </c>
      <c r="P56" s="74">
        <v>0</v>
      </c>
      <c r="Q56" s="75"/>
      <c r="R56" s="74">
        <v>5051</v>
      </c>
      <c r="S56" s="75">
        <v>43080</v>
      </c>
      <c r="T56" s="74">
        <v>0</v>
      </c>
      <c r="U56" s="75"/>
      <c r="V56" s="76">
        <f t="shared" si="4"/>
        <v>5051</v>
      </c>
      <c r="W56" s="73">
        <v>5051</v>
      </c>
      <c r="X56" s="74">
        <f t="shared" si="5"/>
        <v>0</v>
      </c>
      <c r="Y56" s="194"/>
      <c r="Z56" s="194"/>
      <c r="AA56" s="195"/>
      <c r="AB56" s="196"/>
      <c r="AC56" s="196"/>
      <c r="AD56" s="196"/>
      <c r="AE56" s="197"/>
    </row>
    <row r="57" spans="2:31" s="14" customFormat="1" ht="25.5" customHeight="1">
      <c r="B57" s="66" t="s">
        <v>133</v>
      </c>
      <c r="C57" s="67" t="s">
        <v>134</v>
      </c>
      <c r="D57" s="68" t="s">
        <v>135</v>
      </c>
      <c r="E57" s="68">
        <v>222</v>
      </c>
      <c r="F57" s="69">
        <v>39940</v>
      </c>
      <c r="G57" s="70">
        <v>41214</v>
      </c>
      <c r="H57" s="70">
        <v>42674</v>
      </c>
      <c r="I57" s="70" t="s">
        <v>71</v>
      </c>
      <c r="J57" s="101" t="s">
        <v>137</v>
      </c>
      <c r="K57" s="72" t="s">
        <v>136</v>
      </c>
      <c r="L57" s="73">
        <v>0</v>
      </c>
      <c r="M57" s="73"/>
      <c r="N57" s="73">
        <v>351.97</v>
      </c>
      <c r="O57" s="73">
        <v>0</v>
      </c>
      <c r="P57" s="74">
        <v>0</v>
      </c>
      <c r="Q57" s="75"/>
      <c r="R57" s="74">
        <v>351.97</v>
      </c>
      <c r="S57" s="75">
        <v>42721</v>
      </c>
      <c r="T57" s="74">
        <v>0</v>
      </c>
      <c r="U57" s="75"/>
      <c r="V57" s="76">
        <f t="shared" si="4"/>
        <v>351.97</v>
      </c>
      <c r="W57" s="73">
        <v>351.97</v>
      </c>
      <c r="X57" s="74">
        <f t="shared" si="5"/>
        <v>0</v>
      </c>
      <c r="Y57" s="194"/>
      <c r="Z57" s="194"/>
      <c r="AA57" s="195"/>
      <c r="AB57" s="196"/>
      <c r="AC57" s="196"/>
      <c r="AD57" s="196"/>
      <c r="AE57" s="197"/>
    </row>
    <row r="58" spans="2:31" s="14" customFormat="1" ht="25.5" customHeight="1">
      <c r="B58" s="66" t="s">
        <v>151</v>
      </c>
      <c r="C58" s="67" t="s">
        <v>10</v>
      </c>
      <c r="D58" s="68" t="s">
        <v>152</v>
      </c>
      <c r="E58" s="68">
        <v>639</v>
      </c>
      <c r="F58" s="69">
        <v>41487</v>
      </c>
      <c r="G58" s="69">
        <v>41121</v>
      </c>
      <c r="H58" s="69">
        <v>48425</v>
      </c>
      <c r="I58" s="68" t="s">
        <v>139</v>
      </c>
      <c r="J58" s="88" t="s">
        <v>11</v>
      </c>
      <c r="K58" s="72" t="s">
        <v>156</v>
      </c>
      <c r="L58" s="73">
        <v>1116.0999999999999</v>
      </c>
      <c r="M58" s="73"/>
      <c r="N58" s="73">
        <v>370</v>
      </c>
      <c r="O58" s="73">
        <v>0</v>
      </c>
      <c r="P58" s="74">
        <v>0</v>
      </c>
      <c r="Q58" s="75"/>
      <c r="R58" s="75"/>
      <c r="S58" s="75"/>
      <c r="T58" s="74">
        <v>0</v>
      </c>
      <c r="U58" s="75"/>
      <c r="V58" s="76">
        <f t="shared" si="4"/>
        <v>1486.1</v>
      </c>
      <c r="W58" s="73">
        <v>0</v>
      </c>
      <c r="X58" s="74">
        <f t="shared" si="5"/>
        <v>1486.1</v>
      </c>
      <c r="Y58" s="194"/>
      <c r="Z58" s="194"/>
      <c r="AA58" s="231"/>
      <c r="AB58" s="232"/>
      <c r="AC58" s="232"/>
      <c r="AD58" s="232"/>
      <c r="AE58" s="233"/>
    </row>
    <row r="59" spans="2:31" s="14" customFormat="1" ht="25.5" customHeight="1">
      <c r="B59" s="66" t="s">
        <v>138</v>
      </c>
      <c r="C59" s="67" t="s">
        <v>32</v>
      </c>
      <c r="D59" s="68"/>
      <c r="E59" s="68">
        <v>312</v>
      </c>
      <c r="F59" s="69">
        <v>40396</v>
      </c>
      <c r="G59" s="70">
        <v>40178</v>
      </c>
      <c r="H59" s="70">
        <v>47483</v>
      </c>
      <c r="I59" s="70" t="s">
        <v>139</v>
      </c>
      <c r="J59" s="101" t="s">
        <v>137</v>
      </c>
      <c r="K59" s="72" t="s">
        <v>140</v>
      </c>
      <c r="L59" s="73">
        <v>0</v>
      </c>
      <c r="M59" s="73"/>
      <c r="N59" s="73">
        <v>1014.97</v>
      </c>
      <c r="O59" s="73">
        <v>0</v>
      </c>
      <c r="P59" s="74">
        <v>0</v>
      </c>
      <c r="Q59" s="75"/>
      <c r="R59" s="75"/>
      <c r="S59" s="75"/>
      <c r="T59" s="74">
        <v>1014.97</v>
      </c>
      <c r="U59" s="75">
        <v>42753</v>
      </c>
      <c r="V59" s="76">
        <f t="shared" si="4"/>
        <v>1014.97</v>
      </c>
      <c r="W59" s="73">
        <v>1014.97</v>
      </c>
      <c r="X59" s="74">
        <f t="shared" si="5"/>
        <v>0</v>
      </c>
      <c r="Y59" s="194"/>
      <c r="Z59" s="194"/>
      <c r="AA59" s="231"/>
      <c r="AB59" s="232"/>
      <c r="AC59" s="232"/>
      <c r="AD59" s="232"/>
      <c r="AE59" s="233"/>
    </row>
    <row r="60" spans="2:31" s="14" customFormat="1" ht="25.5" customHeight="1">
      <c r="B60" s="66" t="s">
        <v>132</v>
      </c>
      <c r="C60" s="67" t="s">
        <v>32</v>
      </c>
      <c r="D60" s="68" t="s">
        <v>141</v>
      </c>
      <c r="E60" s="68">
        <v>225</v>
      </c>
      <c r="F60" s="69">
        <v>39209</v>
      </c>
      <c r="G60" s="70">
        <v>39082</v>
      </c>
      <c r="H60" s="70">
        <v>42369</v>
      </c>
      <c r="I60" s="70" t="s">
        <v>139</v>
      </c>
      <c r="J60" s="88" t="s">
        <v>137</v>
      </c>
      <c r="K60" s="72" t="s">
        <v>142</v>
      </c>
      <c r="L60" s="73">
        <v>0</v>
      </c>
      <c r="M60" s="73"/>
      <c r="N60" s="73">
        <v>172.9</v>
      </c>
      <c r="O60" s="73">
        <v>0</v>
      </c>
      <c r="P60" s="74">
        <v>0</v>
      </c>
      <c r="Q60" s="75"/>
      <c r="R60" s="75"/>
      <c r="S60" s="75"/>
      <c r="T60" s="74">
        <v>0</v>
      </c>
      <c r="U60" s="75"/>
      <c r="V60" s="76">
        <f t="shared" si="4"/>
        <v>172.9</v>
      </c>
      <c r="W60" s="73">
        <v>0</v>
      </c>
      <c r="X60" s="74">
        <f t="shared" si="5"/>
        <v>172.9</v>
      </c>
      <c r="Y60" s="194"/>
      <c r="Z60" s="194"/>
      <c r="AA60" s="231" t="s">
        <v>163</v>
      </c>
      <c r="AB60" s="232"/>
      <c r="AC60" s="232"/>
      <c r="AD60" s="232"/>
      <c r="AE60" s="233"/>
    </row>
    <row r="61" spans="2:31" s="14" customFormat="1" ht="25.5" customHeight="1">
      <c r="B61" s="66" t="s">
        <v>143</v>
      </c>
      <c r="C61" s="67" t="s">
        <v>32</v>
      </c>
      <c r="D61" s="68" t="s">
        <v>141</v>
      </c>
      <c r="E61" s="68">
        <v>226</v>
      </c>
      <c r="F61" s="69">
        <v>39209</v>
      </c>
      <c r="G61" s="70">
        <v>39082</v>
      </c>
      <c r="H61" s="70">
        <v>42369</v>
      </c>
      <c r="I61" s="70" t="s">
        <v>139</v>
      </c>
      <c r="J61" s="88" t="s">
        <v>137</v>
      </c>
      <c r="K61" s="72" t="s">
        <v>142</v>
      </c>
      <c r="L61" s="73">
        <v>0</v>
      </c>
      <c r="M61" s="73"/>
      <c r="N61" s="73">
        <v>87.95</v>
      </c>
      <c r="O61" s="73">
        <v>0</v>
      </c>
      <c r="P61" s="74">
        <v>0</v>
      </c>
      <c r="Q61" s="75"/>
      <c r="R61" s="75"/>
      <c r="S61" s="75"/>
      <c r="T61" s="74">
        <v>0</v>
      </c>
      <c r="U61" s="75"/>
      <c r="V61" s="76">
        <f t="shared" si="4"/>
        <v>87.95</v>
      </c>
      <c r="W61" s="73">
        <v>0</v>
      </c>
      <c r="X61" s="74">
        <f t="shared" si="5"/>
        <v>87.95</v>
      </c>
      <c r="Y61" s="194"/>
      <c r="Z61" s="194"/>
      <c r="AA61" s="231" t="s">
        <v>163</v>
      </c>
      <c r="AB61" s="232"/>
      <c r="AC61" s="232"/>
      <c r="AD61" s="232"/>
      <c r="AE61" s="233"/>
    </row>
    <row r="62" spans="2:31" s="14" customFormat="1" ht="18" customHeight="1">
      <c r="C62" s="34"/>
      <c r="D62" s="34"/>
      <c r="E62" s="34"/>
      <c r="F62" s="15"/>
      <c r="G62" s="15"/>
      <c r="H62" s="15"/>
      <c r="I62" s="15"/>
      <c r="J62" s="34"/>
      <c r="K62" s="27"/>
      <c r="L62" s="16"/>
      <c r="M62" s="16"/>
      <c r="N62" s="16"/>
      <c r="O62" s="16"/>
      <c r="P62" s="16"/>
      <c r="Q62" s="16"/>
      <c r="R62" s="16"/>
      <c r="S62" s="16"/>
      <c r="T62" s="8"/>
      <c r="U62" s="8"/>
      <c r="V62" s="24"/>
    </row>
    <row r="63" spans="2:31" s="50" customFormat="1" ht="18" customHeight="1">
      <c r="C63" s="51"/>
      <c r="D63" s="51"/>
      <c r="E63" s="51"/>
      <c r="F63" s="52"/>
      <c r="G63" s="52"/>
      <c r="H63" s="52"/>
      <c r="I63" s="52"/>
      <c r="J63" s="51"/>
      <c r="K63" s="53"/>
      <c r="L63" s="54">
        <f>SUM(L9:L61)</f>
        <v>12155.779999999999</v>
      </c>
      <c r="M63" s="54"/>
      <c r="N63" s="54">
        <f>SUM(N9:N61)</f>
        <v>43958.73</v>
      </c>
      <c r="O63" s="54"/>
      <c r="P63" s="54">
        <f>SUM(P9:P61)</f>
        <v>4615.4299999999994</v>
      </c>
      <c r="Q63" s="54"/>
      <c r="R63" s="54">
        <f t="shared" ref="R63:T63" si="6">SUM(R9:R61)</f>
        <v>10975.959999999997</v>
      </c>
      <c r="S63" s="54"/>
      <c r="T63" s="54">
        <f t="shared" si="6"/>
        <v>20013.55</v>
      </c>
      <c r="U63" s="54"/>
      <c r="V63" s="51"/>
    </row>
    <row r="64" spans="2:31" s="50" customFormat="1" ht="18" customHeight="1">
      <c r="C64" s="51"/>
      <c r="D64" s="51"/>
      <c r="E64" s="51"/>
      <c r="F64" s="52"/>
      <c r="G64" s="52"/>
      <c r="H64" s="52"/>
      <c r="I64" s="52"/>
      <c r="J64" s="51"/>
      <c r="K64" s="53"/>
      <c r="L64" s="54"/>
      <c r="M64" s="54"/>
      <c r="N64" s="54"/>
      <c r="O64" s="54"/>
      <c r="P64" s="54"/>
      <c r="Q64" s="54"/>
      <c r="R64" s="54"/>
      <c r="S64" s="54"/>
      <c r="T64" s="54"/>
      <c r="U64" s="54"/>
      <c r="V64" s="51"/>
    </row>
    <row r="65" spans="3:24" s="14" customFormat="1">
      <c r="C65" s="34"/>
      <c r="D65" s="34"/>
      <c r="E65" s="34"/>
      <c r="F65" s="15"/>
      <c r="G65" s="15"/>
      <c r="H65" s="15"/>
      <c r="I65" s="15"/>
      <c r="J65" s="34"/>
      <c r="K65" s="27"/>
      <c r="L65" s="16"/>
      <c r="M65" s="16"/>
      <c r="N65" s="102"/>
      <c r="O65" s="102"/>
      <c r="P65" s="42"/>
      <c r="Q65" s="43"/>
      <c r="U65" s="42"/>
      <c r="V65" s="23" t="s">
        <v>19</v>
      </c>
      <c r="W65" s="19" t="s">
        <v>18</v>
      </c>
      <c r="X65" s="19" t="s">
        <v>79</v>
      </c>
    </row>
    <row r="66" spans="3:24" s="14" customFormat="1" ht="3.75" customHeight="1">
      <c r="C66" s="34"/>
      <c r="D66" s="34"/>
      <c r="E66" s="34"/>
      <c r="F66" s="15"/>
      <c r="G66" s="15"/>
      <c r="H66" s="15"/>
      <c r="I66" s="15"/>
      <c r="J66" s="34"/>
      <c r="K66" s="27"/>
      <c r="L66" s="16"/>
      <c r="M66" s="16"/>
      <c r="N66" s="16"/>
      <c r="O66" s="16"/>
      <c r="P66" s="16"/>
      <c r="Q66" s="16"/>
      <c r="V66" s="146"/>
      <c r="W66" s="147"/>
      <c r="X66" s="148"/>
    </row>
    <row r="67" spans="3:24" s="14" customFormat="1" ht="18" customHeight="1">
      <c r="C67" s="34"/>
      <c r="D67" s="34"/>
      <c r="E67" s="34"/>
      <c r="F67" s="15"/>
      <c r="G67" s="15"/>
      <c r="H67" s="15"/>
      <c r="I67" s="15"/>
      <c r="J67" s="34"/>
      <c r="K67" s="27"/>
      <c r="L67" s="16"/>
      <c r="M67" s="16"/>
      <c r="N67" s="16"/>
      <c r="O67" s="16"/>
      <c r="P67" s="16"/>
      <c r="Q67" s="16"/>
      <c r="U67" s="16"/>
      <c r="V67" s="35">
        <f>SUM(V9:V61)</f>
        <v>56114.509999999995</v>
      </c>
      <c r="W67" s="40"/>
      <c r="X67" s="40"/>
    </row>
    <row r="68" spans="3:24" s="14" customFormat="1" ht="18" customHeight="1">
      <c r="C68" s="34"/>
      <c r="D68" s="34"/>
      <c r="E68" s="34"/>
      <c r="F68" s="15"/>
      <c r="G68" s="15"/>
      <c r="H68" s="15"/>
      <c r="I68" s="15"/>
      <c r="J68" s="34"/>
      <c r="K68" s="27"/>
      <c r="L68" s="16"/>
      <c r="M68" s="16"/>
      <c r="N68" s="16"/>
      <c r="O68" s="16"/>
      <c r="P68" s="16"/>
      <c r="Q68" s="16"/>
      <c r="U68" s="16"/>
      <c r="V68" s="39"/>
      <c r="W68" s="47">
        <f>SUM(W9:W61)</f>
        <v>35605.540000000008</v>
      </c>
      <c r="X68" s="40"/>
    </row>
    <row r="69" spans="3:24" s="14" customFormat="1" ht="18" customHeight="1">
      <c r="C69" s="34"/>
      <c r="D69" s="34"/>
      <c r="E69" s="34"/>
      <c r="F69" s="15"/>
      <c r="G69" s="15"/>
      <c r="H69" s="15"/>
      <c r="I69" s="15"/>
      <c r="J69" s="34"/>
      <c r="K69" s="27"/>
      <c r="L69" s="16"/>
      <c r="M69" s="16"/>
      <c r="N69" s="16"/>
      <c r="O69" s="16"/>
      <c r="P69" s="16"/>
      <c r="Q69" s="16"/>
      <c r="U69" s="16"/>
      <c r="V69" s="39"/>
      <c r="W69" s="40"/>
      <c r="X69" s="36">
        <f>SUM(V67-W68)</f>
        <v>20508.969999999987</v>
      </c>
    </row>
    <row r="70" spans="3:24" s="14" customFormat="1" ht="30" customHeight="1">
      <c r="C70" s="34"/>
      <c r="D70" s="34"/>
      <c r="E70" s="34"/>
      <c r="F70" s="15"/>
      <c r="G70" s="15"/>
      <c r="H70" s="15"/>
      <c r="I70" s="15"/>
      <c r="J70" s="34"/>
      <c r="K70" s="27"/>
      <c r="L70" s="16"/>
      <c r="M70" s="16"/>
      <c r="N70" s="149" t="s">
        <v>164</v>
      </c>
      <c r="O70" s="149"/>
      <c r="P70" s="149"/>
      <c r="Q70" s="149"/>
      <c r="R70" s="16"/>
      <c r="S70" s="16"/>
      <c r="T70" s="8"/>
      <c r="U70" s="8"/>
      <c r="V70" s="24"/>
    </row>
    <row r="71" spans="3:24" s="14" customFormat="1" ht="10.5" customHeight="1">
      <c r="C71" s="34"/>
      <c r="D71" s="34"/>
      <c r="E71" s="34"/>
      <c r="F71" s="15"/>
      <c r="G71" s="15"/>
      <c r="H71" s="15"/>
      <c r="I71" s="15"/>
      <c r="J71" s="34"/>
      <c r="K71" s="27"/>
      <c r="L71" s="16"/>
      <c r="M71" s="16"/>
      <c r="N71" s="150"/>
      <c r="O71" s="150"/>
      <c r="P71" s="150"/>
      <c r="Q71" s="150"/>
      <c r="R71" s="16"/>
      <c r="S71" s="16"/>
      <c r="T71" s="8"/>
      <c r="U71" s="8"/>
      <c r="V71" s="24"/>
    </row>
    <row r="72" spans="3:24" s="14" customFormat="1" ht="18.75" customHeight="1">
      <c r="C72" s="34"/>
      <c r="D72" s="34"/>
      <c r="E72" s="34"/>
      <c r="F72" s="15"/>
      <c r="G72" s="15"/>
      <c r="H72" s="15"/>
      <c r="I72" s="15"/>
      <c r="J72" s="34"/>
      <c r="K72" s="27"/>
      <c r="L72" s="16"/>
      <c r="M72" s="16"/>
      <c r="N72" s="104" t="s">
        <v>165</v>
      </c>
      <c r="O72" s="103">
        <f>SUM(P63)</f>
        <v>4615.4299999999994</v>
      </c>
      <c r="P72" s="40"/>
      <c r="Q72" s="40"/>
      <c r="R72" s="16"/>
      <c r="S72" s="16"/>
      <c r="T72" s="8"/>
      <c r="U72" s="8"/>
      <c r="V72" s="24"/>
    </row>
    <row r="73" spans="3:24" s="14" customFormat="1" ht="18.75" customHeight="1">
      <c r="C73" s="34"/>
      <c r="D73" s="34"/>
      <c r="E73" s="34"/>
      <c r="F73" s="15"/>
      <c r="G73" s="15"/>
      <c r="H73" s="15"/>
      <c r="I73" s="15"/>
      <c r="J73" s="34"/>
      <c r="K73" s="27"/>
      <c r="L73" s="16"/>
      <c r="M73" s="16"/>
      <c r="N73" s="104" t="s">
        <v>166</v>
      </c>
      <c r="O73" s="40"/>
      <c r="P73" s="103">
        <f>SUM(R63)</f>
        <v>10975.959999999997</v>
      </c>
      <c r="Q73" s="40"/>
      <c r="R73" s="16"/>
      <c r="S73" s="16"/>
      <c r="T73" s="8"/>
      <c r="U73" s="8"/>
      <c r="V73" s="24"/>
    </row>
    <row r="74" spans="3:24" s="9" customFormat="1" ht="18.75" customHeight="1">
      <c r="C74" s="10"/>
      <c r="D74" s="10"/>
      <c r="E74" s="10"/>
      <c r="F74" s="11"/>
      <c r="G74" s="11"/>
      <c r="H74" s="11"/>
      <c r="I74" s="11"/>
      <c r="J74" s="10"/>
      <c r="K74" s="28"/>
      <c r="L74" s="12"/>
      <c r="M74" s="12"/>
      <c r="N74" s="104" t="s">
        <v>167</v>
      </c>
      <c r="O74" s="40"/>
      <c r="P74" s="40"/>
      <c r="Q74" s="103">
        <f>SUM(T63)</f>
        <v>20013.55</v>
      </c>
      <c r="R74" s="12"/>
      <c r="S74" s="12"/>
      <c r="T74" s="13"/>
      <c r="U74" s="13"/>
      <c r="V74" s="25"/>
    </row>
    <row r="75" spans="3:24">
      <c r="G75" s="15"/>
      <c r="H75" s="15"/>
      <c r="I75" s="15"/>
      <c r="L75" s="2"/>
      <c r="M75" s="2"/>
      <c r="N75" s="2"/>
      <c r="O75" s="2"/>
      <c r="P75" s="2"/>
      <c r="Q75" s="2"/>
      <c r="R75" s="2"/>
      <c r="S75" s="2"/>
      <c r="T75" s="8"/>
      <c r="U75" s="8"/>
      <c r="V75" s="24"/>
    </row>
    <row r="76" spans="3:24">
      <c r="G76" s="15"/>
      <c r="H76" s="15"/>
      <c r="I76" s="15"/>
      <c r="T76" s="8"/>
      <c r="U76" s="8"/>
      <c r="V76" s="24"/>
    </row>
    <row r="77" spans="3:24">
      <c r="G77" s="15"/>
      <c r="H77" s="15"/>
      <c r="I77" s="15"/>
      <c r="T77" s="8"/>
      <c r="U77" s="8"/>
      <c r="V77" s="24"/>
    </row>
    <row r="78" spans="3:24" ht="15" customHeight="1">
      <c r="G78" s="15"/>
      <c r="H78" s="15"/>
      <c r="I78" s="15"/>
      <c r="T78" s="8"/>
      <c r="U78" s="8"/>
      <c r="V78" s="24"/>
    </row>
    <row r="79" spans="3:24" ht="15" customHeight="1">
      <c r="G79" s="15"/>
      <c r="H79" s="15"/>
      <c r="I79" s="15"/>
      <c r="T79" s="8"/>
      <c r="U79" s="8"/>
      <c r="V79" s="41"/>
    </row>
    <row r="80" spans="3:24">
      <c r="G80" s="15"/>
      <c r="H80" s="15"/>
      <c r="I80" s="15"/>
      <c r="T80" s="8"/>
      <c r="U80" s="8"/>
      <c r="V80" s="24"/>
    </row>
    <row r="81" spans="20:22" ht="15" customHeight="1">
      <c r="T81" s="8"/>
      <c r="U81" s="8"/>
      <c r="V81" s="24"/>
    </row>
    <row r="82" spans="20:22" ht="15" customHeight="1">
      <c r="T82" s="8"/>
      <c r="U82" s="8"/>
      <c r="V82" s="24"/>
    </row>
    <row r="83" spans="20:22">
      <c r="T83" s="8"/>
      <c r="U83" s="8"/>
      <c r="V83" s="24"/>
    </row>
    <row r="84" spans="20:22">
      <c r="T84" s="8"/>
      <c r="U84" s="8"/>
      <c r="V84" s="24"/>
    </row>
    <row r="85" spans="20:22">
      <c r="T85" s="8"/>
      <c r="U85" s="8"/>
      <c r="V85" s="24"/>
    </row>
    <row r="86" spans="20:22" ht="45" customHeight="1">
      <c r="V86" s="24"/>
    </row>
    <row r="87" spans="20:22">
      <c r="V87" s="24"/>
    </row>
    <row r="88" spans="20:22">
      <c r="V88" s="24"/>
    </row>
  </sheetData>
  <mergeCells count="106">
    <mergeCell ref="AA50:AE50"/>
    <mergeCell ref="AA51:AE51"/>
    <mergeCell ref="AA40:AE40"/>
    <mergeCell ref="AA41:AE41"/>
    <mergeCell ref="AA42:AE42"/>
    <mergeCell ref="AA43:AE43"/>
    <mergeCell ref="AA44:AE44"/>
    <mergeCell ref="AA45:AE45"/>
    <mergeCell ref="AA46:AE46"/>
    <mergeCell ref="AA48:AE48"/>
    <mergeCell ref="AA49:AE49"/>
    <mergeCell ref="AA61:AE61"/>
    <mergeCell ref="AA53:AE53"/>
    <mergeCell ref="AA54:AE54"/>
    <mergeCell ref="AA55:AE55"/>
    <mergeCell ref="AA56:AE56"/>
    <mergeCell ref="AA57:AE57"/>
    <mergeCell ref="AA58:AE58"/>
    <mergeCell ref="B29:B30"/>
    <mergeCell ref="C29:C30"/>
    <mergeCell ref="D29:D30"/>
    <mergeCell ref="K29:K30"/>
    <mergeCell ref="AA33:AE33"/>
    <mergeCell ref="AA34:AE34"/>
    <mergeCell ref="AA35:AE35"/>
    <mergeCell ref="AA32:AE32"/>
    <mergeCell ref="AA31:AE31"/>
    <mergeCell ref="AA38:AE38"/>
    <mergeCell ref="AA36:AE36"/>
    <mergeCell ref="AA37:AE37"/>
    <mergeCell ref="AA47:AE47"/>
    <mergeCell ref="AA59:AE59"/>
    <mergeCell ref="AA60:AE60"/>
    <mergeCell ref="AA39:AE39"/>
    <mergeCell ref="AA52:AE52"/>
    <mergeCell ref="P11:P12"/>
    <mergeCell ref="AF20:AJ20"/>
    <mergeCell ref="AA28:AE28"/>
    <mergeCell ref="AA29:AE29"/>
    <mergeCell ref="AA30:AE30"/>
    <mergeCell ref="AA20:AE20"/>
    <mergeCell ref="AA26:AE26"/>
    <mergeCell ref="AA21:AE21"/>
    <mergeCell ref="AA22:AE22"/>
    <mergeCell ref="AF24:AJ24"/>
    <mergeCell ref="AA27:AE27"/>
    <mergeCell ref="AA23:AE23"/>
    <mergeCell ref="AA24:AE24"/>
    <mergeCell ref="AA25:AE25"/>
    <mergeCell ref="AA10:AE10"/>
    <mergeCell ref="AA17:AE17"/>
    <mergeCell ref="AA18:AE18"/>
    <mergeCell ref="AA19:AE19"/>
    <mergeCell ref="AF15:AG15"/>
    <mergeCell ref="AA16:AE16"/>
    <mergeCell ref="AF16:AG16"/>
    <mergeCell ref="AA11:AE11"/>
    <mergeCell ref="AA12:AE12"/>
    <mergeCell ref="B8:AE8"/>
    <mergeCell ref="Y9:Y61"/>
    <mergeCell ref="Z9:Z61"/>
    <mergeCell ref="B23:B24"/>
    <mergeCell ref="AA13:AE13"/>
    <mergeCell ref="AA14:AE14"/>
    <mergeCell ref="AA15:AE15"/>
    <mergeCell ref="C23:C24"/>
    <mergeCell ref="D23:D24"/>
    <mergeCell ref="G11:G12"/>
    <mergeCell ref="H11:H12"/>
    <mergeCell ref="I11:I12"/>
    <mergeCell ref="J11:J12"/>
    <mergeCell ref="K11:K12"/>
    <mergeCell ref="V11:V12"/>
    <mergeCell ref="W11:W12"/>
    <mergeCell ref="O11:O12"/>
    <mergeCell ref="N11:N12"/>
    <mergeCell ref="M11:M12"/>
    <mergeCell ref="L11:L12"/>
    <mergeCell ref="U11:U12"/>
    <mergeCell ref="T11:T12"/>
    <mergeCell ref="Q11:Q12"/>
    <mergeCell ref="AA9:AE9"/>
    <mergeCell ref="V66:X66"/>
    <mergeCell ref="N70:Q70"/>
    <mergeCell ref="N71:Q71"/>
    <mergeCell ref="B2:AE3"/>
    <mergeCell ref="B4:AE4"/>
    <mergeCell ref="B5:B7"/>
    <mergeCell ref="C5:C7"/>
    <mergeCell ref="D5:D7"/>
    <mergeCell ref="E5:F6"/>
    <mergeCell ref="G5:I6"/>
    <mergeCell ref="J5:J6"/>
    <mergeCell ref="K5:K7"/>
    <mergeCell ref="L5:L7"/>
    <mergeCell ref="AA5:AE7"/>
    <mergeCell ref="P6:Q6"/>
    <mergeCell ref="T6:U6"/>
    <mergeCell ref="R6:S6"/>
    <mergeCell ref="B11:B12"/>
    <mergeCell ref="C11:C12"/>
    <mergeCell ref="D11:D12"/>
    <mergeCell ref="M5:O6"/>
    <mergeCell ref="P5:U5"/>
    <mergeCell ref="V5:X6"/>
    <mergeCell ref="Y5:Y7"/>
  </mergeCells>
  <pageMargins left="0.23622047244094491" right="0.23622047244094491" top="0.35433070866141736" bottom="0.47244094488188981" header="0.31496062992125984" footer="0.31496062992125984"/>
  <pageSetup paperSize="8" scale="70" fitToWidth="2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102"/>
  <sheetViews>
    <sheetView tabSelected="1" topLeftCell="J74" workbookViewId="0">
      <selection activeCell="AD92" sqref="AD92"/>
    </sheetView>
  </sheetViews>
  <sheetFormatPr defaultRowHeight="15"/>
  <cols>
    <col min="3" max="3" width="19.5703125" customWidth="1"/>
    <col min="4" max="4" width="22.42578125" customWidth="1"/>
    <col min="6" max="6" width="11.28515625" customWidth="1"/>
    <col min="8" max="8" width="9.5703125" bestFit="1" customWidth="1"/>
    <col min="10" max="10" width="10.28515625" customWidth="1"/>
    <col min="11" max="11" width="51.85546875" customWidth="1"/>
    <col min="12" max="12" width="12.7109375" customWidth="1"/>
    <col min="13" max="13" width="9.140625" customWidth="1"/>
    <col min="14" max="14" width="19.5703125" customWidth="1"/>
    <col min="15" max="15" width="11" customWidth="1"/>
    <col min="16" max="16" width="10.140625" bestFit="1" customWidth="1"/>
    <col min="17" max="17" width="11.140625" customWidth="1"/>
    <col min="18" max="18" width="11" customWidth="1"/>
    <col min="21" max="21" width="11" customWidth="1"/>
    <col min="22" max="22" width="11.140625" customWidth="1"/>
    <col min="23" max="23" width="9.140625" customWidth="1"/>
  </cols>
  <sheetData>
    <row r="2" spans="2:29">
      <c r="B2" s="151" t="s">
        <v>168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  <c r="Y2" s="151"/>
      <c r="Z2" s="151"/>
      <c r="AA2" s="151"/>
      <c r="AB2" s="151"/>
      <c r="AC2" s="151"/>
    </row>
    <row r="3" spans="2:29"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  <c r="Y3" s="151"/>
      <c r="Z3" s="151"/>
      <c r="AA3" s="151"/>
      <c r="AB3" s="151"/>
      <c r="AC3" s="151"/>
    </row>
    <row r="4" spans="2:29" ht="21">
      <c r="B4" s="152" t="s">
        <v>154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</row>
    <row r="5" spans="2:29" ht="15" customHeight="1">
      <c r="B5" s="153" t="s">
        <v>1</v>
      </c>
      <c r="C5" s="156" t="s">
        <v>0</v>
      </c>
      <c r="D5" s="159" t="s">
        <v>5</v>
      </c>
      <c r="E5" s="160" t="s">
        <v>69</v>
      </c>
      <c r="F5" s="161"/>
      <c r="G5" s="164" t="s">
        <v>15</v>
      </c>
      <c r="H5" s="165"/>
      <c r="I5" s="166"/>
      <c r="J5" s="162" t="s">
        <v>169</v>
      </c>
      <c r="K5" s="158" t="s">
        <v>13</v>
      </c>
      <c r="L5" s="170" t="s">
        <v>20</v>
      </c>
      <c r="M5" s="173" t="s">
        <v>325</v>
      </c>
      <c r="N5" s="174"/>
      <c r="O5" s="190" t="s">
        <v>3</v>
      </c>
      <c r="P5" s="191"/>
      <c r="Q5" s="191"/>
      <c r="R5" s="191"/>
      <c r="S5" s="191"/>
      <c r="T5" s="191"/>
      <c r="U5" s="173" t="s">
        <v>17</v>
      </c>
      <c r="V5" s="174"/>
      <c r="W5" s="175"/>
      <c r="X5" s="62"/>
      <c r="Y5" s="173" t="s">
        <v>6</v>
      </c>
      <c r="Z5" s="174"/>
      <c r="AA5" s="174"/>
      <c r="AB5" s="174"/>
      <c r="AC5" s="175"/>
    </row>
    <row r="6" spans="2:29" ht="15" customHeight="1">
      <c r="B6" s="154"/>
      <c r="C6" s="157"/>
      <c r="D6" s="159"/>
      <c r="E6" s="162"/>
      <c r="F6" s="163"/>
      <c r="G6" s="167"/>
      <c r="H6" s="168"/>
      <c r="I6" s="169"/>
      <c r="J6" s="162"/>
      <c r="K6" s="159"/>
      <c r="L6" s="171"/>
      <c r="M6" s="179"/>
      <c r="N6" s="180"/>
      <c r="O6" s="182" t="s">
        <v>20</v>
      </c>
      <c r="P6" s="183"/>
      <c r="Q6" s="182" t="s">
        <v>16</v>
      </c>
      <c r="R6" s="183"/>
      <c r="S6" s="182" t="s">
        <v>170</v>
      </c>
      <c r="T6" s="239"/>
      <c r="U6" s="179"/>
      <c r="V6" s="180"/>
      <c r="W6" s="181"/>
      <c r="X6" s="33"/>
      <c r="Y6" s="176"/>
      <c r="Z6" s="177"/>
      <c r="AA6" s="177"/>
      <c r="AB6" s="177"/>
      <c r="AC6" s="178"/>
    </row>
    <row r="7" spans="2:29" ht="45" customHeight="1">
      <c r="B7" s="155"/>
      <c r="C7" s="158"/>
      <c r="D7" s="159"/>
      <c r="E7" s="19" t="s">
        <v>14</v>
      </c>
      <c r="F7" s="37" t="s">
        <v>4</v>
      </c>
      <c r="G7" s="18" t="s">
        <v>7</v>
      </c>
      <c r="H7" s="18" t="s">
        <v>8</v>
      </c>
      <c r="I7" s="18" t="s">
        <v>65</v>
      </c>
      <c r="J7" s="17" t="s">
        <v>12</v>
      </c>
      <c r="K7" s="156"/>
      <c r="L7" s="172"/>
      <c r="M7" s="32" t="s">
        <v>68</v>
      </c>
      <c r="N7" s="31" t="s">
        <v>66</v>
      </c>
      <c r="O7" s="32" t="s">
        <v>2</v>
      </c>
      <c r="P7" s="32" t="s">
        <v>4</v>
      </c>
      <c r="Q7" s="17" t="s">
        <v>2</v>
      </c>
      <c r="R7" s="32" t="s">
        <v>4</v>
      </c>
      <c r="S7" s="251" t="s">
        <v>326</v>
      </c>
      <c r="T7" s="252"/>
      <c r="U7" s="23" t="s">
        <v>19</v>
      </c>
      <c r="V7" s="19" t="s">
        <v>18</v>
      </c>
      <c r="W7" s="19" t="s">
        <v>79</v>
      </c>
      <c r="X7" s="30"/>
      <c r="Y7" s="179"/>
      <c r="Z7" s="180"/>
      <c r="AA7" s="180"/>
      <c r="AB7" s="180"/>
      <c r="AC7" s="181"/>
    </row>
    <row r="8" spans="2:29"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</row>
    <row r="9" spans="2:29" ht="21" customHeight="1">
      <c r="B9" s="55" t="s">
        <v>171</v>
      </c>
      <c r="C9" s="61" t="s">
        <v>172</v>
      </c>
      <c r="D9" s="56" t="s">
        <v>173</v>
      </c>
      <c r="E9" s="56">
        <v>9</v>
      </c>
      <c r="F9" s="57">
        <v>42023</v>
      </c>
      <c r="G9" s="58">
        <v>42037</v>
      </c>
      <c r="H9" s="58">
        <v>45324</v>
      </c>
      <c r="I9" s="105" t="s">
        <v>174</v>
      </c>
      <c r="J9" s="60" t="s">
        <v>11</v>
      </c>
      <c r="K9" s="131" t="s">
        <v>175</v>
      </c>
      <c r="L9" s="59">
        <v>0</v>
      </c>
      <c r="M9" s="59"/>
      <c r="N9" s="59">
        <v>100</v>
      </c>
      <c r="O9" s="38">
        <v>0</v>
      </c>
      <c r="P9" s="49"/>
      <c r="Q9" s="38">
        <v>100</v>
      </c>
      <c r="R9" s="49">
        <v>42703</v>
      </c>
      <c r="S9" s="240" t="s">
        <v>176</v>
      </c>
      <c r="T9" s="241"/>
      <c r="U9" s="125">
        <f t="shared" ref="U9:U40" si="0">SUM(L9,N9)</f>
        <v>100</v>
      </c>
      <c r="V9" s="59">
        <f t="shared" ref="V9:V40" si="1">SUM(O9,Q9)</f>
        <v>100</v>
      </c>
      <c r="W9" s="38">
        <f>SUM(U9-V9)</f>
        <v>0</v>
      </c>
      <c r="X9" s="63"/>
      <c r="Y9" s="242"/>
      <c r="Z9" s="243"/>
      <c r="AA9" s="243"/>
      <c r="AB9" s="243"/>
      <c r="AC9" s="244"/>
    </row>
    <row r="10" spans="2:29" ht="21" customHeight="1">
      <c r="B10" s="55" t="s">
        <v>177</v>
      </c>
      <c r="C10" s="61" t="s">
        <v>178</v>
      </c>
      <c r="D10" s="56" t="s">
        <v>179</v>
      </c>
      <c r="E10" s="56">
        <v>583</v>
      </c>
      <c r="F10" s="57">
        <v>42723</v>
      </c>
      <c r="G10" s="58">
        <v>41363</v>
      </c>
      <c r="H10" s="58">
        <v>44650</v>
      </c>
      <c r="I10" s="105" t="s">
        <v>174</v>
      </c>
      <c r="J10" s="56" t="s">
        <v>22</v>
      </c>
      <c r="K10" s="131" t="s">
        <v>180</v>
      </c>
      <c r="L10" s="59">
        <v>0</v>
      </c>
      <c r="M10" s="132"/>
      <c r="N10" s="59">
        <v>50.2</v>
      </c>
      <c r="O10" s="133">
        <v>0</v>
      </c>
      <c r="P10" s="49"/>
      <c r="Q10" s="134">
        <v>50.2</v>
      </c>
      <c r="R10" s="49">
        <v>42671</v>
      </c>
      <c r="S10" s="240" t="s">
        <v>181</v>
      </c>
      <c r="T10" s="241"/>
      <c r="U10" s="125">
        <f t="shared" si="0"/>
        <v>50.2</v>
      </c>
      <c r="V10" s="59">
        <f t="shared" si="1"/>
        <v>50.2</v>
      </c>
      <c r="W10" s="38">
        <f>SUM(U10-V10)</f>
        <v>0</v>
      </c>
      <c r="X10" s="64"/>
      <c r="Y10" s="182"/>
      <c r="Z10" s="239"/>
      <c r="AA10" s="239"/>
      <c r="AB10" s="239"/>
      <c r="AC10" s="183"/>
    </row>
    <row r="11" spans="2:29" ht="21" customHeight="1">
      <c r="B11" s="55" t="s">
        <v>182</v>
      </c>
      <c r="C11" s="61" t="s">
        <v>178</v>
      </c>
      <c r="D11" s="56" t="s">
        <v>183</v>
      </c>
      <c r="E11" s="56">
        <v>179</v>
      </c>
      <c r="F11" s="57">
        <v>41058</v>
      </c>
      <c r="G11" s="58">
        <v>41058</v>
      </c>
      <c r="H11" s="58">
        <v>44318</v>
      </c>
      <c r="I11" s="105" t="s">
        <v>174</v>
      </c>
      <c r="J11" s="56" t="s">
        <v>22</v>
      </c>
      <c r="K11" s="131" t="s">
        <v>184</v>
      </c>
      <c r="L11" s="59">
        <v>0</v>
      </c>
      <c r="M11" s="59"/>
      <c r="N11" s="59">
        <v>201</v>
      </c>
      <c r="O11" s="133">
        <v>0</v>
      </c>
      <c r="P11" s="49"/>
      <c r="Q11" s="38">
        <v>201</v>
      </c>
      <c r="R11" s="49">
        <v>42630</v>
      </c>
      <c r="S11" s="240" t="s">
        <v>185</v>
      </c>
      <c r="T11" s="241"/>
      <c r="U11" s="125">
        <f t="shared" si="0"/>
        <v>201</v>
      </c>
      <c r="V11" s="59">
        <f t="shared" si="1"/>
        <v>201</v>
      </c>
      <c r="W11" s="38">
        <f t="shared" ref="W11:W73" si="2">SUM(U11-V11)</f>
        <v>0</v>
      </c>
      <c r="X11" s="64"/>
      <c r="Y11" s="242"/>
      <c r="Z11" s="243"/>
      <c r="AA11" s="243"/>
      <c r="AB11" s="243"/>
      <c r="AC11" s="244"/>
    </row>
    <row r="12" spans="2:29" ht="21" customHeight="1">
      <c r="B12" s="55" t="s">
        <v>186</v>
      </c>
      <c r="C12" s="61" t="s">
        <v>178</v>
      </c>
      <c r="D12" s="56" t="s">
        <v>187</v>
      </c>
      <c r="E12" s="56">
        <v>153</v>
      </c>
      <c r="F12" s="57">
        <v>41694</v>
      </c>
      <c r="G12" s="58">
        <v>41440</v>
      </c>
      <c r="H12" s="58">
        <v>44727</v>
      </c>
      <c r="I12" s="105" t="s">
        <v>174</v>
      </c>
      <c r="J12" s="56" t="s">
        <v>22</v>
      </c>
      <c r="K12" s="131" t="s">
        <v>188</v>
      </c>
      <c r="L12" s="59">
        <v>0</v>
      </c>
      <c r="M12" s="59"/>
      <c r="N12" s="59">
        <v>50.18</v>
      </c>
      <c r="O12" s="133">
        <v>0</v>
      </c>
      <c r="P12" s="49"/>
      <c r="Q12" s="38">
        <v>50.18</v>
      </c>
      <c r="R12" s="49">
        <v>42632</v>
      </c>
      <c r="S12" s="240" t="s">
        <v>189</v>
      </c>
      <c r="T12" s="241"/>
      <c r="U12" s="125">
        <f t="shared" si="0"/>
        <v>50.18</v>
      </c>
      <c r="V12" s="59">
        <f t="shared" si="1"/>
        <v>50.18</v>
      </c>
      <c r="W12" s="38">
        <f t="shared" si="2"/>
        <v>0</v>
      </c>
      <c r="X12" s="64"/>
      <c r="Y12" s="242"/>
      <c r="Z12" s="243"/>
      <c r="AA12" s="243"/>
      <c r="AB12" s="243"/>
      <c r="AC12" s="244"/>
    </row>
    <row r="13" spans="2:29" ht="21" customHeight="1">
      <c r="B13" s="55" t="s">
        <v>190</v>
      </c>
      <c r="C13" s="61" t="s">
        <v>178</v>
      </c>
      <c r="D13" s="56" t="s">
        <v>191</v>
      </c>
      <c r="E13" s="56">
        <v>155</v>
      </c>
      <c r="F13" s="57">
        <v>41695</v>
      </c>
      <c r="G13" s="58">
        <v>41440</v>
      </c>
      <c r="H13" s="58">
        <v>44727</v>
      </c>
      <c r="I13" s="105" t="s">
        <v>174</v>
      </c>
      <c r="J13" s="56" t="s">
        <v>22</v>
      </c>
      <c r="K13" s="131" t="s">
        <v>192</v>
      </c>
      <c r="L13" s="59">
        <v>0</v>
      </c>
      <c r="M13" s="59"/>
      <c r="N13" s="59">
        <v>50.18</v>
      </c>
      <c r="O13" s="133">
        <v>0</v>
      </c>
      <c r="P13" s="49"/>
      <c r="Q13" s="38">
        <v>50.18</v>
      </c>
      <c r="R13" s="49">
        <v>42648</v>
      </c>
      <c r="S13" s="240" t="s">
        <v>189</v>
      </c>
      <c r="T13" s="241"/>
      <c r="U13" s="125">
        <f t="shared" si="0"/>
        <v>50.18</v>
      </c>
      <c r="V13" s="59">
        <f t="shared" si="1"/>
        <v>50.18</v>
      </c>
      <c r="W13" s="38">
        <f t="shared" si="2"/>
        <v>0</v>
      </c>
      <c r="X13" s="64"/>
      <c r="Y13" s="242"/>
      <c r="Z13" s="243"/>
      <c r="AA13" s="243"/>
      <c r="AB13" s="243"/>
      <c r="AC13" s="244"/>
    </row>
    <row r="14" spans="2:29" ht="21" customHeight="1">
      <c r="B14" s="55" t="s">
        <v>193</v>
      </c>
      <c r="C14" s="61" t="s">
        <v>178</v>
      </c>
      <c r="D14" s="56" t="s">
        <v>194</v>
      </c>
      <c r="E14" s="56">
        <v>194</v>
      </c>
      <c r="F14" s="57">
        <v>42494</v>
      </c>
      <c r="G14" s="58">
        <v>41437</v>
      </c>
      <c r="H14" s="58">
        <v>44724</v>
      </c>
      <c r="I14" s="105" t="s">
        <v>174</v>
      </c>
      <c r="J14" s="56" t="s">
        <v>22</v>
      </c>
      <c r="K14" s="131" t="s">
        <v>195</v>
      </c>
      <c r="L14" s="59">
        <v>0</v>
      </c>
      <c r="M14" s="59"/>
      <c r="N14" s="59">
        <v>50.11</v>
      </c>
      <c r="O14" s="133">
        <v>0</v>
      </c>
      <c r="P14" s="49"/>
      <c r="Q14" s="38">
        <v>50.11</v>
      </c>
      <c r="R14" s="49">
        <v>42650</v>
      </c>
      <c r="S14" s="240" t="s">
        <v>189</v>
      </c>
      <c r="T14" s="241"/>
      <c r="U14" s="125">
        <f t="shared" si="0"/>
        <v>50.11</v>
      </c>
      <c r="V14" s="59">
        <f t="shared" si="1"/>
        <v>50.11</v>
      </c>
      <c r="W14" s="38">
        <f t="shared" si="2"/>
        <v>0</v>
      </c>
      <c r="X14" s="64"/>
      <c r="Y14" s="248"/>
      <c r="Z14" s="249"/>
      <c r="AA14" s="249"/>
      <c r="AB14" s="249"/>
      <c r="AC14" s="250"/>
    </row>
    <row r="15" spans="2:29" ht="21" customHeight="1">
      <c r="B15" s="55" t="s">
        <v>196</v>
      </c>
      <c r="C15" s="61" t="s">
        <v>178</v>
      </c>
      <c r="D15" s="56" t="s">
        <v>194</v>
      </c>
      <c r="E15" s="56">
        <v>349</v>
      </c>
      <c r="F15" s="57">
        <v>41738</v>
      </c>
      <c r="G15" s="58">
        <v>41505</v>
      </c>
      <c r="H15" s="58">
        <v>44792</v>
      </c>
      <c r="I15" s="105" t="s">
        <v>174</v>
      </c>
      <c r="J15" s="56" t="s">
        <v>22</v>
      </c>
      <c r="K15" s="131" t="s">
        <v>197</v>
      </c>
      <c r="L15" s="59">
        <v>0</v>
      </c>
      <c r="M15" s="59"/>
      <c r="N15" s="59">
        <v>55.68</v>
      </c>
      <c r="O15" s="133">
        <v>0</v>
      </c>
      <c r="P15" s="49"/>
      <c r="Q15" s="38">
        <v>55.68</v>
      </c>
      <c r="R15" s="49">
        <v>42642</v>
      </c>
      <c r="S15" s="240" t="s">
        <v>198</v>
      </c>
      <c r="T15" s="241"/>
      <c r="U15" s="125">
        <f t="shared" si="0"/>
        <v>55.68</v>
      </c>
      <c r="V15" s="59">
        <f t="shared" si="1"/>
        <v>55.68</v>
      </c>
      <c r="W15" s="38">
        <f t="shared" si="2"/>
        <v>0</v>
      </c>
      <c r="X15" s="64"/>
      <c r="Y15" s="242"/>
      <c r="Z15" s="243"/>
      <c r="AA15" s="243"/>
      <c r="AB15" s="243"/>
      <c r="AC15" s="244"/>
    </row>
    <row r="16" spans="2:29" ht="21" customHeight="1">
      <c r="B16" s="55" t="s">
        <v>199</v>
      </c>
      <c r="C16" s="61" t="s">
        <v>178</v>
      </c>
      <c r="D16" s="56" t="s">
        <v>200</v>
      </c>
      <c r="E16" s="56">
        <v>123</v>
      </c>
      <c r="F16" s="57">
        <v>39889</v>
      </c>
      <c r="G16" s="58">
        <v>40073</v>
      </c>
      <c r="H16" s="58">
        <v>43359</v>
      </c>
      <c r="I16" s="105" t="s">
        <v>174</v>
      </c>
      <c r="J16" s="56" t="s">
        <v>22</v>
      </c>
      <c r="K16" s="131" t="s">
        <v>201</v>
      </c>
      <c r="L16" s="59">
        <v>0</v>
      </c>
      <c r="M16" s="59"/>
      <c r="N16" s="59">
        <v>30.8</v>
      </c>
      <c r="O16" s="133">
        <v>0</v>
      </c>
      <c r="P16" s="49"/>
      <c r="Q16" s="38">
        <v>30.8</v>
      </c>
      <c r="R16" s="49">
        <v>42650</v>
      </c>
      <c r="S16" s="240" t="s">
        <v>202</v>
      </c>
      <c r="T16" s="241"/>
      <c r="U16" s="125">
        <f t="shared" si="0"/>
        <v>30.8</v>
      </c>
      <c r="V16" s="59">
        <f t="shared" si="1"/>
        <v>30.8</v>
      </c>
      <c r="W16" s="38">
        <f t="shared" si="2"/>
        <v>0</v>
      </c>
      <c r="X16" s="64"/>
      <c r="Y16" s="242"/>
      <c r="Z16" s="243"/>
      <c r="AA16" s="243"/>
      <c r="AB16" s="243"/>
      <c r="AC16" s="244"/>
    </row>
    <row r="17" spans="2:29" ht="21" customHeight="1">
      <c r="B17" s="55" t="s">
        <v>203</v>
      </c>
      <c r="C17" s="61" t="s">
        <v>178</v>
      </c>
      <c r="D17" s="56" t="s">
        <v>200</v>
      </c>
      <c r="E17" s="56">
        <v>903</v>
      </c>
      <c r="F17" s="57">
        <v>41955</v>
      </c>
      <c r="G17" s="58">
        <v>39282</v>
      </c>
      <c r="H17" s="58">
        <v>42569</v>
      </c>
      <c r="I17" s="105" t="s">
        <v>174</v>
      </c>
      <c r="J17" s="56" t="s">
        <v>22</v>
      </c>
      <c r="K17" s="131" t="s">
        <v>201</v>
      </c>
      <c r="L17" s="59">
        <v>0</v>
      </c>
      <c r="M17" s="132"/>
      <c r="N17" s="59">
        <v>50</v>
      </c>
      <c r="O17" s="133">
        <v>0</v>
      </c>
      <c r="P17" s="49"/>
      <c r="Q17" s="38">
        <v>50</v>
      </c>
      <c r="R17" s="49">
        <v>42650</v>
      </c>
      <c r="S17" s="240" t="s">
        <v>204</v>
      </c>
      <c r="T17" s="241"/>
      <c r="U17" s="125">
        <f t="shared" si="0"/>
        <v>50</v>
      </c>
      <c r="V17" s="59">
        <f t="shared" si="1"/>
        <v>50</v>
      </c>
      <c r="W17" s="38">
        <f t="shared" si="2"/>
        <v>0</v>
      </c>
      <c r="X17" s="64"/>
      <c r="Y17" s="242"/>
      <c r="Z17" s="243"/>
      <c r="AA17" s="243"/>
      <c r="AB17" s="243"/>
      <c r="AC17" s="244"/>
    </row>
    <row r="18" spans="2:29" ht="21" customHeight="1">
      <c r="B18" s="55" t="s">
        <v>205</v>
      </c>
      <c r="C18" s="61" t="s">
        <v>178</v>
      </c>
      <c r="D18" s="106" t="s">
        <v>194</v>
      </c>
      <c r="E18" s="106">
        <v>188</v>
      </c>
      <c r="F18" s="107">
        <v>41697</v>
      </c>
      <c r="G18" s="135">
        <v>41437</v>
      </c>
      <c r="H18" s="135">
        <v>44724</v>
      </c>
      <c r="I18" s="105" t="s">
        <v>174</v>
      </c>
      <c r="J18" s="56" t="s">
        <v>22</v>
      </c>
      <c r="K18" s="136" t="s">
        <v>327</v>
      </c>
      <c r="L18" s="59">
        <v>0</v>
      </c>
      <c r="M18" s="132"/>
      <c r="N18" s="59">
        <v>149.57</v>
      </c>
      <c r="O18" s="133">
        <v>0</v>
      </c>
      <c r="P18" s="49"/>
      <c r="Q18" s="134">
        <v>149.57</v>
      </c>
      <c r="R18" s="49">
        <v>42657</v>
      </c>
      <c r="S18" s="240" t="s">
        <v>189</v>
      </c>
      <c r="T18" s="241"/>
      <c r="U18" s="125">
        <f t="shared" si="0"/>
        <v>149.57</v>
      </c>
      <c r="V18" s="59">
        <f t="shared" si="1"/>
        <v>149.57</v>
      </c>
      <c r="W18" s="38">
        <f t="shared" si="2"/>
        <v>0</v>
      </c>
      <c r="X18" s="64"/>
      <c r="Y18" s="242"/>
      <c r="Z18" s="243"/>
      <c r="AA18" s="243"/>
      <c r="AB18" s="243"/>
      <c r="AC18" s="244"/>
    </row>
    <row r="19" spans="2:29" ht="21" customHeight="1">
      <c r="B19" s="55" t="s">
        <v>206</v>
      </c>
      <c r="C19" s="109" t="s">
        <v>178</v>
      </c>
      <c r="D19" s="106" t="s">
        <v>194</v>
      </c>
      <c r="E19" s="56">
        <v>156</v>
      </c>
      <c r="F19" s="57">
        <v>41695</v>
      </c>
      <c r="G19" s="58">
        <v>41440</v>
      </c>
      <c r="H19" s="58">
        <v>44727</v>
      </c>
      <c r="I19" s="105" t="s">
        <v>174</v>
      </c>
      <c r="J19" s="56" t="s">
        <v>22</v>
      </c>
      <c r="K19" s="131" t="s">
        <v>207</v>
      </c>
      <c r="L19" s="59">
        <v>0</v>
      </c>
      <c r="M19" s="132"/>
      <c r="N19" s="59">
        <v>50.11</v>
      </c>
      <c r="O19" s="133">
        <v>0</v>
      </c>
      <c r="P19" s="49"/>
      <c r="Q19" s="134">
        <v>50.11</v>
      </c>
      <c r="R19" s="49">
        <v>42634</v>
      </c>
      <c r="S19" s="240" t="s">
        <v>189</v>
      </c>
      <c r="T19" s="241"/>
      <c r="U19" s="125">
        <f t="shared" si="0"/>
        <v>50.11</v>
      </c>
      <c r="V19" s="59">
        <f t="shared" si="1"/>
        <v>50.11</v>
      </c>
      <c r="W19" s="38">
        <f t="shared" si="2"/>
        <v>0</v>
      </c>
      <c r="X19" s="64"/>
      <c r="Y19" s="242"/>
      <c r="Z19" s="243"/>
      <c r="AA19" s="243"/>
      <c r="AB19" s="243"/>
      <c r="AC19" s="244"/>
    </row>
    <row r="20" spans="2:29" ht="21" customHeight="1">
      <c r="B20" s="55" t="s">
        <v>208</v>
      </c>
      <c r="C20" s="109" t="s">
        <v>178</v>
      </c>
      <c r="D20" s="106" t="s">
        <v>194</v>
      </c>
      <c r="E20" s="56">
        <v>284</v>
      </c>
      <c r="F20" s="57">
        <v>40826</v>
      </c>
      <c r="G20" s="58">
        <v>40926</v>
      </c>
      <c r="H20" s="58">
        <v>44213</v>
      </c>
      <c r="I20" s="105" t="s">
        <v>174</v>
      </c>
      <c r="J20" s="56" t="s">
        <v>22</v>
      </c>
      <c r="K20" s="131" t="s">
        <v>209</v>
      </c>
      <c r="L20" s="59">
        <v>0</v>
      </c>
      <c r="M20" s="132"/>
      <c r="N20" s="59">
        <v>411.8</v>
      </c>
      <c r="O20" s="133">
        <v>0</v>
      </c>
      <c r="P20" s="49"/>
      <c r="Q20" s="134">
        <v>411.8</v>
      </c>
      <c r="R20" s="49">
        <v>42640</v>
      </c>
      <c r="S20" s="240" t="s">
        <v>202</v>
      </c>
      <c r="T20" s="241"/>
      <c r="U20" s="125">
        <f t="shared" si="0"/>
        <v>411.8</v>
      </c>
      <c r="V20" s="59">
        <f t="shared" si="1"/>
        <v>411.8</v>
      </c>
      <c r="W20" s="38">
        <f t="shared" si="2"/>
        <v>0</v>
      </c>
      <c r="X20" s="64"/>
      <c r="Y20" s="110"/>
      <c r="Z20" s="111"/>
      <c r="AA20" s="111"/>
      <c r="AB20" s="111"/>
      <c r="AC20" s="112"/>
    </row>
    <row r="21" spans="2:29" ht="21" customHeight="1">
      <c r="B21" s="55" t="s">
        <v>210</v>
      </c>
      <c r="C21" s="109" t="s">
        <v>178</v>
      </c>
      <c r="D21" s="113" t="s">
        <v>211</v>
      </c>
      <c r="E21" s="112">
        <v>158</v>
      </c>
      <c r="F21" s="57">
        <v>41696</v>
      </c>
      <c r="G21" s="58">
        <v>41436</v>
      </c>
      <c r="H21" s="114">
        <v>44723</v>
      </c>
      <c r="I21" s="105" t="s">
        <v>174</v>
      </c>
      <c r="J21" s="56" t="s">
        <v>22</v>
      </c>
      <c r="K21" s="137" t="s">
        <v>212</v>
      </c>
      <c r="L21" s="138">
        <v>0</v>
      </c>
      <c r="M21" s="139"/>
      <c r="N21" s="140">
        <v>130.08000000000001</v>
      </c>
      <c r="O21" s="133">
        <v>0</v>
      </c>
      <c r="P21" s="49"/>
      <c r="Q21" s="134">
        <v>130.08000000000001</v>
      </c>
      <c r="R21" s="49">
        <v>42641</v>
      </c>
      <c r="S21" s="240" t="s">
        <v>189</v>
      </c>
      <c r="T21" s="241"/>
      <c r="U21" s="125">
        <f t="shared" si="0"/>
        <v>130.08000000000001</v>
      </c>
      <c r="V21" s="59">
        <f t="shared" si="1"/>
        <v>130.08000000000001</v>
      </c>
      <c r="W21" s="38">
        <f t="shared" si="2"/>
        <v>0</v>
      </c>
      <c r="X21" s="65"/>
      <c r="Y21" s="115"/>
      <c r="Z21" s="116"/>
      <c r="AA21" s="116"/>
      <c r="AB21" s="116"/>
      <c r="AC21" s="117"/>
    </row>
    <row r="22" spans="2:29" ht="21" customHeight="1">
      <c r="B22" s="55" t="s">
        <v>213</v>
      </c>
      <c r="C22" s="109" t="s">
        <v>178</v>
      </c>
      <c r="D22" s="113" t="s">
        <v>211</v>
      </c>
      <c r="E22" s="112">
        <v>168</v>
      </c>
      <c r="F22" s="57">
        <v>41695</v>
      </c>
      <c r="G22" s="58">
        <v>41436</v>
      </c>
      <c r="H22" s="114">
        <v>44723</v>
      </c>
      <c r="I22" s="105" t="s">
        <v>174</v>
      </c>
      <c r="J22" s="56" t="s">
        <v>22</v>
      </c>
      <c r="K22" s="137" t="s">
        <v>214</v>
      </c>
      <c r="L22" s="138">
        <v>0</v>
      </c>
      <c r="M22" s="139"/>
      <c r="N22" s="140">
        <v>50.11</v>
      </c>
      <c r="O22" s="133">
        <v>0</v>
      </c>
      <c r="P22" s="49"/>
      <c r="Q22" s="134">
        <v>50.11</v>
      </c>
      <c r="R22" s="49">
        <v>42632</v>
      </c>
      <c r="S22" s="240" t="s">
        <v>189</v>
      </c>
      <c r="T22" s="241"/>
      <c r="U22" s="125">
        <f t="shared" si="0"/>
        <v>50.11</v>
      </c>
      <c r="V22" s="59">
        <f t="shared" si="1"/>
        <v>50.11</v>
      </c>
      <c r="W22" s="38">
        <f t="shared" si="2"/>
        <v>0</v>
      </c>
      <c r="X22" s="65"/>
      <c r="Y22" s="242"/>
      <c r="Z22" s="243"/>
      <c r="AA22" s="243"/>
      <c r="AB22" s="243"/>
      <c r="AC22" s="244"/>
    </row>
    <row r="23" spans="2:29" ht="21" customHeight="1">
      <c r="B23" s="55" t="s">
        <v>215</v>
      </c>
      <c r="C23" s="109" t="s">
        <v>178</v>
      </c>
      <c r="D23" s="56" t="s">
        <v>216</v>
      </c>
      <c r="E23" s="56">
        <v>350</v>
      </c>
      <c r="F23" s="57">
        <v>41738</v>
      </c>
      <c r="G23" s="58">
        <v>41559</v>
      </c>
      <c r="H23" s="58">
        <v>44846</v>
      </c>
      <c r="I23" s="105" t="s">
        <v>174</v>
      </c>
      <c r="J23" s="56" t="s">
        <v>22</v>
      </c>
      <c r="K23" s="131" t="s">
        <v>217</v>
      </c>
      <c r="L23" s="59">
        <v>0</v>
      </c>
      <c r="M23" s="132"/>
      <c r="N23" s="59">
        <v>72.2</v>
      </c>
      <c r="O23" s="133">
        <v>0</v>
      </c>
      <c r="P23" s="49"/>
      <c r="Q23" s="134">
        <v>72.2</v>
      </c>
      <c r="R23" s="49">
        <v>42646</v>
      </c>
      <c r="S23" s="240" t="s">
        <v>218</v>
      </c>
      <c r="T23" s="241"/>
      <c r="U23" s="125">
        <f t="shared" si="0"/>
        <v>72.2</v>
      </c>
      <c r="V23" s="59">
        <f t="shared" si="1"/>
        <v>72.2</v>
      </c>
      <c r="W23" s="38">
        <f t="shared" si="2"/>
        <v>0</v>
      </c>
      <c r="X23" s="64"/>
      <c r="Y23" s="242"/>
      <c r="Z23" s="243"/>
      <c r="AA23" s="243"/>
      <c r="AB23" s="243"/>
      <c r="AC23" s="244"/>
    </row>
    <row r="24" spans="2:29" ht="21" customHeight="1">
      <c r="B24" s="55" t="s">
        <v>219</v>
      </c>
      <c r="C24" s="109" t="s">
        <v>178</v>
      </c>
      <c r="D24" s="56" t="s">
        <v>183</v>
      </c>
      <c r="E24" s="56">
        <v>169</v>
      </c>
      <c r="F24" s="57">
        <v>41695</v>
      </c>
      <c r="G24" s="58">
        <v>41533</v>
      </c>
      <c r="H24" s="58">
        <v>44820</v>
      </c>
      <c r="I24" s="105" t="s">
        <v>174</v>
      </c>
      <c r="J24" s="56" t="s">
        <v>22</v>
      </c>
      <c r="K24" s="131" t="s">
        <v>220</v>
      </c>
      <c r="L24" s="59">
        <v>0</v>
      </c>
      <c r="M24" s="132"/>
      <c r="N24" s="59">
        <v>50.18</v>
      </c>
      <c r="O24" s="133">
        <v>0</v>
      </c>
      <c r="P24" s="49"/>
      <c r="Q24" s="134">
        <v>50.18</v>
      </c>
      <c r="R24" s="49">
        <v>42658</v>
      </c>
      <c r="S24" s="240" t="s">
        <v>202</v>
      </c>
      <c r="T24" s="241"/>
      <c r="U24" s="125">
        <f t="shared" si="0"/>
        <v>50.18</v>
      </c>
      <c r="V24" s="59">
        <f t="shared" si="1"/>
        <v>50.18</v>
      </c>
      <c r="W24" s="38">
        <f t="shared" si="2"/>
        <v>0</v>
      </c>
      <c r="X24" s="64"/>
      <c r="Y24" s="242"/>
      <c r="Z24" s="243"/>
      <c r="AA24" s="243"/>
      <c r="AB24" s="243"/>
      <c r="AC24" s="244"/>
    </row>
    <row r="25" spans="2:29" ht="21" customHeight="1">
      <c r="B25" s="55" t="s">
        <v>221</v>
      </c>
      <c r="C25" s="109" t="s">
        <v>178</v>
      </c>
      <c r="D25" s="113" t="s">
        <v>222</v>
      </c>
      <c r="E25" s="56">
        <v>852</v>
      </c>
      <c r="F25" s="57">
        <v>41234</v>
      </c>
      <c r="G25" s="58">
        <v>41234</v>
      </c>
      <c r="H25" s="58">
        <v>44520</v>
      </c>
      <c r="I25" s="105" t="s">
        <v>174</v>
      </c>
      <c r="J25" s="56" t="s">
        <v>22</v>
      </c>
      <c r="K25" s="131" t="s">
        <v>223</v>
      </c>
      <c r="L25" s="59">
        <v>0</v>
      </c>
      <c r="M25" s="132"/>
      <c r="N25" s="59">
        <v>51.81</v>
      </c>
      <c r="O25" s="133">
        <v>0</v>
      </c>
      <c r="P25" s="49"/>
      <c r="Q25" s="134">
        <v>51.81</v>
      </c>
      <c r="R25" s="49">
        <v>42632</v>
      </c>
      <c r="S25" s="240" t="s">
        <v>224</v>
      </c>
      <c r="T25" s="241"/>
      <c r="U25" s="125">
        <f t="shared" si="0"/>
        <v>51.81</v>
      </c>
      <c r="V25" s="59">
        <f t="shared" si="1"/>
        <v>51.81</v>
      </c>
      <c r="W25" s="38">
        <f t="shared" si="2"/>
        <v>0</v>
      </c>
      <c r="X25" s="64"/>
      <c r="Y25" s="242"/>
      <c r="Z25" s="243"/>
      <c r="AA25" s="243"/>
      <c r="AB25" s="243"/>
      <c r="AC25" s="244"/>
    </row>
    <row r="26" spans="2:29" ht="21" customHeight="1">
      <c r="B26" s="55" t="s">
        <v>225</v>
      </c>
      <c r="C26" s="109" t="s">
        <v>178</v>
      </c>
      <c r="D26" s="113" t="s">
        <v>211</v>
      </c>
      <c r="E26" s="56">
        <v>270</v>
      </c>
      <c r="F26" s="57">
        <v>41086</v>
      </c>
      <c r="G26" s="58">
        <v>41198</v>
      </c>
      <c r="H26" s="58" t="s">
        <v>226</v>
      </c>
      <c r="I26" s="105" t="s">
        <v>174</v>
      </c>
      <c r="J26" s="56" t="s">
        <v>22</v>
      </c>
      <c r="K26" s="131" t="s">
        <v>227</v>
      </c>
      <c r="L26" s="118">
        <v>0.25</v>
      </c>
      <c r="M26" s="132"/>
      <c r="N26" s="59">
        <v>202.05</v>
      </c>
      <c r="O26" s="133">
        <v>0</v>
      </c>
      <c r="P26" s="49"/>
      <c r="Q26" s="134">
        <v>202.05</v>
      </c>
      <c r="R26" s="49">
        <v>42732</v>
      </c>
      <c r="S26" s="240" t="s">
        <v>218</v>
      </c>
      <c r="T26" s="241"/>
      <c r="U26" s="125">
        <f t="shared" si="0"/>
        <v>202.3</v>
      </c>
      <c r="V26" s="59">
        <f t="shared" si="1"/>
        <v>202.05</v>
      </c>
      <c r="W26" s="38">
        <f t="shared" si="2"/>
        <v>0.25</v>
      </c>
      <c r="X26" s="64"/>
      <c r="Y26" s="242"/>
      <c r="Z26" s="243"/>
      <c r="AA26" s="243"/>
      <c r="AB26" s="243"/>
      <c r="AC26" s="244"/>
    </row>
    <row r="27" spans="2:29" ht="21" customHeight="1">
      <c r="B27" s="55" t="s">
        <v>228</v>
      </c>
      <c r="C27" s="109" t="s">
        <v>172</v>
      </c>
      <c r="D27" s="119" t="s">
        <v>229</v>
      </c>
      <c r="E27" s="112">
        <v>191</v>
      </c>
      <c r="F27" s="57">
        <v>42494</v>
      </c>
      <c r="G27" s="58">
        <v>42510</v>
      </c>
      <c r="H27" s="114">
        <v>45797</v>
      </c>
      <c r="I27" s="105" t="s">
        <v>174</v>
      </c>
      <c r="J27" s="56" t="s">
        <v>22</v>
      </c>
      <c r="K27" s="137" t="s">
        <v>230</v>
      </c>
      <c r="L27" s="138">
        <v>0</v>
      </c>
      <c r="M27" s="139"/>
      <c r="N27" s="140">
        <v>906.05</v>
      </c>
      <c r="O27" s="133">
        <v>0</v>
      </c>
      <c r="P27" s="49"/>
      <c r="Q27" s="134">
        <v>906.05</v>
      </c>
      <c r="R27" s="141">
        <v>42482</v>
      </c>
      <c r="S27" s="240" t="s">
        <v>185</v>
      </c>
      <c r="T27" s="241"/>
      <c r="U27" s="125">
        <f t="shared" si="0"/>
        <v>906.05</v>
      </c>
      <c r="V27" s="59">
        <f t="shared" si="1"/>
        <v>906.05</v>
      </c>
      <c r="W27" s="38">
        <f t="shared" si="2"/>
        <v>0</v>
      </c>
      <c r="X27" s="64"/>
      <c r="Y27" s="242"/>
      <c r="Z27" s="243"/>
      <c r="AA27" s="243"/>
      <c r="AB27" s="243"/>
      <c r="AC27" s="244"/>
    </row>
    <row r="28" spans="2:29" ht="21" customHeight="1">
      <c r="B28" s="55" t="s">
        <v>231</v>
      </c>
      <c r="C28" s="61" t="s">
        <v>232</v>
      </c>
      <c r="D28" s="56" t="s">
        <v>233</v>
      </c>
      <c r="E28" s="56">
        <v>940</v>
      </c>
      <c r="F28" s="57">
        <v>41976</v>
      </c>
      <c r="G28" s="58">
        <v>41993</v>
      </c>
      <c r="H28" s="58">
        <v>45280</v>
      </c>
      <c r="I28" s="105" t="s">
        <v>174</v>
      </c>
      <c r="J28" s="56" t="s">
        <v>22</v>
      </c>
      <c r="K28" s="131" t="s">
        <v>234</v>
      </c>
      <c r="L28" s="59">
        <v>0</v>
      </c>
      <c r="M28" s="132"/>
      <c r="N28" s="59">
        <v>80</v>
      </c>
      <c r="O28" s="133">
        <v>0</v>
      </c>
      <c r="P28" s="49"/>
      <c r="Q28" s="134">
        <v>80</v>
      </c>
      <c r="R28" s="49">
        <v>42720</v>
      </c>
      <c r="S28" s="240" t="s">
        <v>235</v>
      </c>
      <c r="T28" s="241"/>
      <c r="U28" s="125">
        <f t="shared" si="0"/>
        <v>80</v>
      </c>
      <c r="V28" s="59">
        <f t="shared" si="1"/>
        <v>80</v>
      </c>
      <c r="W28" s="38">
        <f t="shared" si="2"/>
        <v>0</v>
      </c>
      <c r="X28" s="64"/>
      <c r="Y28" s="242"/>
      <c r="Z28" s="243"/>
      <c r="AA28" s="243"/>
      <c r="AB28" s="243"/>
      <c r="AC28" s="244"/>
    </row>
    <row r="29" spans="2:29" ht="21" customHeight="1">
      <c r="B29" s="55" t="s">
        <v>236</v>
      </c>
      <c r="C29" s="61" t="s">
        <v>178</v>
      </c>
      <c r="D29" s="56" t="s">
        <v>216</v>
      </c>
      <c r="E29" s="56">
        <v>351</v>
      </c>
      <c r="F29" s="57">
        <v>41738</v>
      </c>
      <c r="G29" s="58">
        <v>41511</v>
      </c>
      <c r="H29" s="58">
        <v>44798</v>
      </c>
      <c r="I29" s="105" t="s">
        <v>174</v>
      </c>
      <c r="J29" s="56" t="s">
        <v>22</v>
      </c>
      <c r="K29" s="131" t="s">
        <v>237</v>
      </c>
      <c r="L29" s="59">
        <v>0</v>
      </c>
      <c r="M29" s="132"/>
      <c r="N29" s="59">
        <v>152.44</v>
      </c>
      <c r="O29" s="133">
        <v>0</v>
      </c>
      <c r="P29" s="49"/>
      <c r="Q29" s="134">
        <v>152.44</v>
      </c>
      <c r="R29" s="49">
        <v>42657</v>
      </c>
      <c r="S29" s="240" t="s">
        <v>198</v>
      </c>
      <c r="T29" s="241"/>
      <c r="U29" s="125">
        <f t="shared" si="0"/>
        <v>152.44</v>
      </c>
      <c r="V29" s="59">
        <f t="shared" si="1"/>
        <v>152.44</v>
      </c>
      <c r="W29" s="38">
        <f t="shared" si="2"/>
        <v>0</v>
      </c>
      <c r="X29" s="64"/>
      <c r="Y29" s="242"/>
      <c r="Z29" s="243"/>
      <c r="AA29" s="243"/>
      <c r="AB29" s="243"/>
      <c r="AC29" s="244"/>
    </row>
    <row r="30" spans="2:29" ht="21" customHeight="1">
      <c r="B30" s="55" t="s">
        <v>238</v>
      </c>
      <c r="C30" s="61" t="s">
        <v>178</v>
      </c>
      <c r="D30" s="56" t="s">
        <v>222</v>
      </c>
      <c r="E30" s="56">
        <v>157</v>
      </c>
      <c r="F30" s="57">
        <v>41695</v>
      </c>
      <c r="G30" s="58">
        <v>41533</v>
      </c>
      <c r="H30" s="58">
        <v>44820</v>
      </c>
      <c r="I30" s="105" t="s">
        <v>174</v>
      </c>
      <c r="J30" s="56" t="s">
        <v>22</v>
      </c>
      <c r="K30" s="131" t="s">
        <v>328</v>
      </c>
      <c r="L30" s="59">
        <v>0</v>
      </c>
      <c r="M30" s="132"/>
      <c r="N30" s="59">
        <v>61</v>
      </c>
      <c r="O30" s="133">
        <v>0</v>
      </c>
      <c r="P30" s="49"/>
      <c r="Q30" s="134">
        <v>61</v>
      </c>
      <c r="R30" s="141">
        <v>42655</v>
      </c>
      <c r="S30" s="240" t="s">
        <v>202</v>
      </c>
      <c r="T30" s="241"/>
      <c r="U30" s="125">
        <f t="shared" si="0"/>
        <v>61</v>
      </c>
      <c r="V30" s="59">
        <f t="shared" si="1"/>
        <v>61</v>
      </c>
      <c r="W30" s="38">
        <f t="shared" si="2"/>
        <v>0</v>
      </c>
      <c r="X30" s="64"/>
      <c r="Y30" s="242"/>
      <c r="Z30" s="243"/>
      <c r="AA30" s="243"/>
      <c r="AB30" s="243"/>
      <c r="AC30" s="244"/>
    </row>
    <row r="31" spans="2:29" ht="21" customHeight="1">
      <c r="B31" s="55" t="s">
        <v>239</v>
      </c>
      <c r="C31" s="61" t="s">
        <v>178</v>
      </c>
      <c r="D31" s="56" t="s">
        <v>222</v>
      </c>
      <c r="E31" s="56">
        <v>245</v>
      </c>
      <c r="F31" s="57">
        <v>41717</v>
      </c>
      <c r="G31" s="58">
        <v>41511</v>
      </c>
      <c r="H31" s="58">
        <v>44798</v>
      </c>
      <c r="I31" s="105" t="s">
        <v>174</v>
      </c>
      <c r="J31" s="56" t="s">
        <v>22</v>
      </c>
      <c r="K31" s="131" t="s">
        <v>240</v>
      </c>
      <c r="L31" s="59">
        <v>0</v>
      </c>
      <c r="M31" s="132"/>
      <c r="N31" s="59">
        <v>223.52</v>
      </c>
      <c r="O31" s="133">
        <v>0</v>
      </c>
      <c r="P31" s="49"/>
      <c r="Q31" s="134">
        <v>223.52</v>
      </c>
      <c r="R31" s="141">
        <v>42654</v>
      </c>
      <c r="S31" s="240" t="s">
        <v>198</v>
      </c>
      <c r="T31" s="241"/>
      <c r="U31" s="125">
        <f t="shared" si="0"/>
        <v>223.52</v>
      </c>
      <c r="V31" s="59">
        <f t="shared" si="1"/>
        <v>223.52</v>
      </c>
      <c r="W31" s="38">
        <f t="shared" si="2"/>
        <v>0</v>
      </c>
      <c r="X31" s="64"/>
      <c r="Y31" s="242"/>
      <c r="Z31" s="243"/>
      <c r="AA31" s="243"/>
      <c r="AB31" s="243"/>
      <c r="AC31" s="244"/>
    </row>
    <row r="32" spans="2:29" ht="21" customHeight="1">
      <c r="B32" s="55" t="s">
        <v>241</v>
      </c>
      <c r="C32" s="109" t="s">
        <v>178</v>
      </c>
      <c r="D32" s="106" t="s">
        <v>194</v>
      </c>
      <c r="E32" s="56">
        <v>187</v>
      </c>
      <c r="F32" s="57">
        <v>41697</v>
      </c>
      <c r="G32" s="58">
        <v>41505</v>
      </c>
      <c r="H32" s="58">
        <v>44792</v>
      </c>
      <c r="I32" s="105" t="s">
        <v>174</v>
      </c>
      <c r="J32" s="56" t="s">
        <v>22</v>
      </c>
      <c r="K32" s="131" t="s">
        <v>242</v>
      </c>
      <c r="L32" s="59">
        <v>0</v>
      </c>
      <c r="M32" s="132"/>
      <c r="N32" s="59">
        <v>102.02</v>
      </c>
      <c r="O32" s="133">
        <v>0</v>
      </c>
      <c r="P32" s="49"/>
      <c r="Q32" s="134">
        <v>102.02</v>
      </c>
      <c r="R32" s="141">
        <v>42637</v>
      </c>
      <c r="S32" s="240" t="s">
        <v>198</v>
      </c>
      <c r="T32" s="241"/>
      <c r="U32" s="125">
        <f t="shared" si="0"/>
        <v>102.02</v>
      </c>
      <c r="V32" s="59">
        <f t="shared" si="1"/>
        <v>102.02</v>
      </c>
      <c r="W32" s="38">
        <f t="shared" si="2"/>
        <v>0</v>
      </c>
      <c r="X32" s="64"/>
      <c r="Y32" s="242"/>
      <c r="Z32" s="243"/>
      <c r="AA32" s="243"/>
      <c r="AB32" s="243"/>
      <c r="AC32" s="244"/>
    </row>
    <row r="33" spans="2:29" ht="21" customHeight="1">
      <c r="B33" s="55" t="s">
        <v>243</v>
      </c>
      <c r="C33" s="109" t="s">
        <v>178</v>
      </c>
      <c r="D33" s="106" t="s">
        <v>194</v>
      </c>
      <c r="E33" s="56">
        <v>435</v>
      </c>
      <c r="F33" s="57">
        <v>42333</v>
      </c>
      <c r="G33" s="58">
        <v>42295</v>
      </c>
      <c r="H33" s="58">
        <v>45583</v>
      </c>
      <c r="I33" s="105" t="s">
        <v>174</v>
      </c>
      <c r="J33" s="56" t="s">
        <v>22</v>
      </c>
      <c r="K33" s="131" t="s">
        <v>244</v>
      </c>
      <c r="L33" s="59">
        <v>0</v>
      </c>
      <c r="M33" s="132"/>
      <c r="N33" s="59">
        <v>50</v>
      </c>
      <c r="O33" s="133">
        <v>0</v>
      </c>
      <c r="P33" s="49"/>
      <c r="Q33" s="134">
        <v>50</v>
      </c>
      <c r="R33" s="141">
        <v>42637</v>
      </c>
      <c r="S33" s="240" t="s">
        <v>218</v>
      </c>
      <c r="T33" s="241"/>
      <c r="U33" s="125">
        <f t="shared" si="0"/>
        <v>50</v>
      </c>
      <c r="V33" s="59">
        <f t="shared" si="1"/>
        <v>50</v>
      </c>
      <c r="W33" s="38">
        <f t="shared" si="2"/>
        <v>0</v>
      </c>
      <c r="X33" s="64"/>
      <c r="Y33" s="242"/>
      <c r="Z33" s="243"/>
      <c r="AA33" s="243"/>
      <c r="AB33" s="243"/>
      <c r="AC33" s="244"/>
    </row>
    <row r="34" spans="2:29" ht="21" customHeight="1">
      <c r="B34" s="55" t="s">
        <v>245</v>
      </c>
      <c r="C34" s="61" t="s">
        <v>178</v>
      </c>
      <c r="D34" s="56" t="s">
        <v>183</v>
      </c>
      <c r="E34" s="56">
        <v>222</v>
      </c>
      <c r="F34" s="57">
        <v>41705</v>
      </c>
      <c r="G34" s="58">
        <v>41511</v>
      </c>
      <c r="H34" s="58">
        <v>44798</v>
      </c>
      <c r="I34" s="105" t="s">
        <v>174</v>
      </c>
      <c r="J34" s="56" t="s">
        <v>22</v>
      </c>
      <c r="K34" s="131" t="s">
        <v>246</v>
      </c>
      <c r="L34" s="59">
        <v>0</v>
      </c>
      <c r="M34" s="132"/>
      <c r="N34" s="59">
        <v>126.92</v>
      </c>
      <c r="O34" s="133">
        <v>0</v>
      </c>
      <c r="P34" s="49"/>
      <c r="Q34" s="134">
        <v>126.92</v>
      </c>
      <c r="R34" s="49">
        <v>42643</v>
      </c>
      <c r="S34" s="240" t="s">
        <v>198</v>
      </c>
      <c r="T34" s="241"/>
      <c r="U34" s="125">
        <f t="shared" si="0"/>
        <v>126.92</v>
      </c>
      <c r="V34" s="59">
        <f t="shared" si="1"/>
        <v>126.92</v>
      </c>
      <c r="W34" s="38">
        <f t="shared" si="2"/>
        <v>0</v>
      </c>
      <c r="X34" s="64"/>
      <c r="Y34" s="242"/>
      <c r="Z34" s="243"/>
      <c r="AA34" s="243"/>
      <c r="AB34" s="243"/>
      <c r="AC34" s="244"/>
    </row>
    <row r="35" spans="2:29" ht="21" customHeight="1">
      <c r="B35" s="55" t="s">
        <v>247</v>
      </c>
      <c r="C35" s="61" t="s">
        <v>178</v>
      </c>
      <c r="D35" s="56" t="s">
        <v>222</v>
      </c>
      <c r="E35" s="106">
        <v>182</v>
      </c>
      <c r="F35" s="107">
        <v>41697</v>
      </c>
      <c r="G35" s="108">
        <v>41511</v>
      </c>
      <c r="H35" s="108">
        <v>44798</v>
      </c>
      <c r="I35" s="105" t="s">
        <v>174</v>
      </c>
      <c r="J35" s="56" t="s">
        <v>22</v>
      </c>
      <c r="K35" s="136" t="s">
        <v>248</v>
      </c>
      <c r="L35" s="59">
        <v>0</v>
      </c>
      <c r="M35" s="132"/>
      <c r="N35" s="59">
        <v>182.6</v>
      </c>
      <c r="O35" s="133">
        <v>0</v>
      </c>
      <c r="P35" s="49"/>
      <c r="Q35" s="134">
        <v>182.6</v>
      </c>
      <c r="R35" s="49">
        <v>42639</v>
      </c>
      <c r="S35" s="240" t="s">
        <v>198</v>
      </c>
      <c r="T35" s="241"/>
      <c r="U35" s="125">
        <f t="shared" si="0"/>
        <v>182.6</v>
      </c>
      <c r="V35" s="59">
        <f t="shared" si="1"/>
        <v>182.6</v>
      </c>
      <c r="W35" s="38">
        <f t="shared" si="2"/>
        <v>0</v>
      </c>
      <c r="X35" s="64"/>
      <c r="Y35" s="242"/>
      <c r="Z35" s="243"/>
      <c r="AA35" s="243"/>
      <c r="AB35" s="243"/>
      <c r="AC35" s="244"/>
    </row>
    <row r="36" spans="2:29" ht="21" customHeight="1">
      <c r="B36" s="55" t="s">
        <v>249</v>
      </c>
      <c r="C36" s="61" t="s">
        <v>178</v>
      </c>
      <c r="D36" s="56" t="s">
        <v>222</v>
      </c>
      <c r="E36" s="106">
        <v>184</v>
      </c>
      <c r="F36" s="107">
        <v>41697</v>
      </c>
      <c r="G36" s="58">
        <v>41511</v>
      </c>
      <c r="H36" s="58">
        <v>44798</v>
      </c>
      <c r="I36" s="105" t="s">
        <v>174</v>
      </c>
      <c r="J36" s="56" t="s">
        <v>22</v>
      </c>
      <c r="K36" s="136" t="s">
        <v>250</v>
      </c>
      <c r="L36" s="59">
        <v>0</v>
      </c>
      <c r="M36" s="132"/>
      <c r="N36" s="59">
        <v>182.5</v>
      </c>
      <c r="O36" s="133">
        <v>0</v>
      </c>
      <c r="P36" s="49"/>
      <c r="Q36" s="134">
        <v>182.5</v>
      </c>
      <c r="R36" s="49">
        <v>42662</v>
      </c>
      <c r="S36" s="240" t="s">
        <v>198</v>
      </c>
      <c r="T36" s="241"/>
      <c r="U36" s="125">
        <f t="shared" si="0"/>
        <v>182.5</v>
      </c>
      <c r="V36" s="59">
        <f t="shared" si="1"/>
        <v>182.5</v>
      </c>
      <c r="W36" s="38">
        <f t="shared" si="2"/>
        <v>0</v>
      </c>
      <c r="X36" s="64"/>
      <c r="Y36" s="242"/>
      <c r="Z36" s="243"/>
      <c r="AA36" s="243"/>
      <c r="AB36" s="243"/>
      <c r="AC36" s="244"/>
    </row>
    <row r="37" spans="2:29" ht="21" customHeight="1">
      <c r="B37" s="55" t="s">
        <v>251</v>
      </c>
      <c r="C37" s="61" t="s">
        <v>178</v>
      </c>
      <c r="D37" s="56" t="s">
        <v>222</v>
      </c>
      <c r="E37" s="56">
        <v>183</v>
      </c>
      <c r="F37" s="57">
        <v>41697</v>
      </c>
      <c r="G37" s="58">
        <v>41505</v>
      </c>
      <c r="H37" s="58">
        <v>44792</v>
      </c>
      <c r="I37" s="105" t="s">
        <v>174</v>
      </c>
      <c r="J37" s="56" t="s">
        <v>22</v>
      </c>
      <c r="K37" s="136" t="s">
        <v>252</v>
      </c>
      <c r="L37" s="59">
        <v>0</v>
      </c>
      <c r="M37" s="132"/>
      <c r="N37" s="59">
        <v>234.17</v>
      </c>
      <c r="O37" s="133">
        <v>0</v>
      </c>
      <c r="P37" s="49"/>
      <c r="Q37" s="134">
        <v>234.17</v>
      </c>
      <c r="R37" s="49">
        <v>42655</v>
      </c>
      <c r="S37" s="240" t="s">
        <v>198</v>
      </c>
      <c r="T37" s="241"/>
      <c r="U37" s="125">
        <f t="shared" si="0"/>
        <v>234.17</v>
      </c>
      <c r="V37" s="59">
        <f t="shared" si="1"/>
        <v>234.17</v>
      </c>
      <c r="W37" s="38">
        <f t="shared" si="2"/>
        <v>0</v>
      </c>
      <c r="X37" s="64"/>
      <c r="Y37" s="242"/>
      <c r="Z37" s="243"/>
      <c r="AA37" s="243"/>
      <c r="AB37" s="243"/>
      <c r="AC37" s="244"/>
    </row>
    <row r="38" spans="2:29" ht="21" customHeight="1">
      <c r="B38" s="55" t="s">
        <v>253</v>
      </c>
      <c r="C38" s="61" t="s">
        <v>178</v>
      </c>
      <c r="D38" s="56" t="s">
        <v>216</v>
      </c>
      <c r="E38" s="56">
        <v>434</v>
      </c>
      <c r="F38" s="57">
        <v>41758</v>
      </c>
      <c r="G38" s="58">
        <v>41559</v>
      </c>
      <c r="H38" s="58">
        <v>44846</v>
      </c>
      <c r="I38" s="105" t="s">
        <v>174</v>
      </c>
      <c r="J38" s="56" t="s">
        <v>22</v>
      </c>
      <c r="K38" s="131" t="s">
        <v>254</v>
      </c>
      <c r="L38" s="59">
        <v>0</v>
      </c>
      <c r="M38" s="132"/>
      <c r="N38" s="59">
        <v>50.5</v>
      </c>
      <c r="O38" s="133">
        <v>0</v>
      </c>
      <c r="P38" s="49"/>
      <c r="Q38" s="134">
        <v>50.5</v>
      </c>
      <c r="R38" s="49">
        <v>42662</v>
      </c>
      <c r="S38" s="240" t="s">
        <v>218</v>
      </c>
      <c r="T38" s="241"/>
      <c r="U38" s="125">
        <f t="shared" si="0"/>
        <v>50.5</v>
      </c>
      <c r="V38" s="59">
        <f t="shared" si="1"/>
        <v>50.5</v>
      </c>
      <c r="W38" s="38">
        <f t="shared" si="2"/>
        <v>0</v>
      </c>
      <c r="X38" s="64"/>
      <c r="Y38" s="242"/>
      <c r="Z38" s="243"/>
      <c r="AA38" s="243"/>
      <c r="AB38" s="243"/>
      <c r="AC38" s="244"/>
    </row>
    <row r="39" spans="2:29" ht="21" customHeight="1">
      <c r="B39" s="55" t="s">
        <v>255</v>
      </c>
      <c r="C39" s="109" t="s">
        <v>178</v>
      </c>
      <c r="D39" s="106" t="s">
        <v>194</v>
      </c>
      <c r="E39" s="56">
        <v>343</v>
      </c>
      <c r="F39" s="57">
        <v>41736</v>
      </c>
      <c r="G39" s="58">
        <v>41533</v>
      </c>
      <c r="H39" s="58">
        <v>44820</v>
      </c>
      <c r="I39" s="105" t="s">
        <v>174</v>
      </c>
      <c r="J39" s="56" t="s">
        <v>22</v>
      </c>
      <c r="K39" s="131" t="s">
        <v>256</v>
      </c>
      <c r="L39" s="59">
        <v>0</v>
      </c>
      <c r="M39" s="132"/>
      <c r="N39" s="59">
        <v>163.88</v>
      </c>
      <c r="O39" s="133">
        <v>0</v>
      </c>
      <c r="P39" s="49"/>
      <c r="Q39" s="134">
        <v>163.88</v>
      </c>
      <c r="R39" s="49">
        <v>42643</v>
      </c>
      <c r="S39" s="240" t="s">
        <v>202</v>
      </c>
      <c r="T39" s="241"/>
      <c r="U39" s="125">
        <f t="shared" si="0"/>
        <v>163.88</v>
      </c>
      <c r="V39" s="59">
        <f t="shared" si="1"/>
        <v>163.88</v>
      </c>
      <c r="W39" s="38">
        <f t="shared" si="2"/>
        <v>0</v>
      </c>
      <c r="X39" s="64"/>
      <c r="Y39" s="242"/>
      <c r="Z39" s="243"/>
      <c r="AA39" s="243"/>
      <c r="AB39" s="243"/>
      <c r="AC39" s="244"/>
    </row>
    <row r="40" spans="2:29" ht="21" customHeight="1">
      <c r="B40" s="55" t="s">
        <v>257</v>
      </c>
      <c r="C40" s="61" t="s">
        <v>178</v>
      </c>
      <c r="D40" s="56" t="s">
        <v>183</v>
      </c>
      <c r="E40" s="56">
        <v>181</v>
      </c>
      <c r="F40" s="57">
        <v>41697</v>
      </c>
      <c r="G40" s="58">
        <v>41533</v>
      </c>
      <c r="H40" s="58">
        <v>44820</v>
      </c>
      <c r="I40" s="105" t="s">
        <v>174</v>
      </c>
      <c r="J40" s="56" t="s">
        <v>22</v>
      </c>
      <c r="K40" s="131" t="s">
        <v>258</v>
      </c>
      <c r="L40" s="59">
        <v>0</v>
      </c>
      <c r="M40" s="132"/>
      <c r="N40" s="59">
        <v>53.3</v>
      </c>
      <c r="O40" s="133">
        <v>0</v>
      </c>
      <c r="P40" s="49"/>
      <c r="Q40" s="134">
        <v>53.3</v>
      </c>
      <c r="R40" s="49">
        <v>42648</v>
      </c>
      <c r="S40" s="240" t="s">
        <v>202</v>
      </c>
      <c r="T40" s="241"/>
      <c r="U40" s="125">
        <f t="shared" si="0"/>
        <v>53.3</v>
      </c>
      <c r="V40" s="59">
        <f t="shared" si="1"/>
        <v>53.3</v>
      </c>
      <c r="W40" s="38">
        <f t="shared" si="2"/>
        <v>0</v>
      </c>
      <c r="X40" s="64"/>
      <c r="Y40" s="242"/>
      <c r="Z40" s="243"/>
      <c r="AA40" s="243"/>
      <c r="AB40" s="243"/>
      <c r="AC40" s="244"/>
    </row>
    <row r="41" spans="2:29" ht="21" customHeight="1">
      <c r="B41" s="55" t="s">
        <v>259</v>
      </c>
      <c r="C41" s="61" t="s">
        <v>178</v>
      </c>
      <c r="D41" s="56" t="s">
        <v>183</v>
      </c>
      <c r="E41" s="56">
        <v>354</v>
      </c>
      <c r="F41" s="57">
        <v>41738</v>
      </c>
      <c r="G41" s="58">
        <v>41533</v>
      </c>
      <c r="H41" s="58">
        <v>44820</v>
      </c>
      <c r="I41" s="105" t="s">
        <v>174</v>
      </c>
      <c r="J41" s="56" t="s">
        <v>22</v>
      </c>
      <c r="K41" s="131" t="s">
        <v>260</v>
      </c>
      <c r="L41" s="59">
        <v>0</v>
      </c>
      <c r="M41" s="132"/>
      <c r="N41" s="59">
        <v>53.17</v>
      </c>
      <c r="O41" s="133">
        <v>0</v>
      </c>
      <c r="P41" s="49"/>
      <c r="Q41" s="134">
        <v>53.17</v>
      </c>
      <c r="R41" s="49">
        <v>42639</v>
      </c>
      <c r="S41" s="240" t="s">
        <v>202</v>
      </c>
      <c r="T41" s="241"/>
      <c r="U41" s="125">
        <f t="shared" ref="U41:U74" si="3">SUM(L41,N41)</f>
        <v>53.17</v>
      </c>
      <c r="V41" s="59">
        <f t="shared" ref="V41:V73" si="4">SUM(O41,Q41)</f>
        <v>53.17</v>
      </c>
      <c r="W41" s="38">
        <f t="shared" si="2"/>
        <v>0</v>
      </c>
      <c r="X41" s="64"/>
      <c r="Y41" s="242"/>
      <c r="Z41" s="243"/>
      <c r="AA41" s="243"/>
      <c r="AB41" s="243"/>
      <c r="AC41" s="244"/>
    </row>
    <row r="42" spans="2:29" ht="21" customHeight="1">
      <c r="B42" s="55" t="s">
        <v>261</v>
      </c>
      <c r="C42" s="109" t="s">
        <v>178</v>
      </c>
      <c r="D42" s="113" t="s">
        <v>211</v>
      </c>
      <c r="E42" s="56">
        <v>159</v>
      </c>
      <c r="F42" s="57">
        <v>41695</v>
      </c>
      <c r="G42" s="58">
        <v>41559</v>
      </c>
      <c r="H42" s="58">
        <v>44846</v>
      </c>
      <c r="I42" s="105" t="s">
        <v>174</v>
      </c>
      <c r="J42" s="56" t="s">
        <v>22</v>
      </c>
      <c r="K42" s="131" t="s">
        <v>262</v>
      </c>
      <c r="L42" s="59">
        <v>0</v>
      </c>
      <c r="M42" s="132"/>
      <c r="N42" s="59">
        <v>75</v>
      </c>
      <c r="O42" s="133">
        <v>0</v>
      </c>
      <c r="P42" s="49"/>
      <c r="Q42" s="134">
        <v>75</v>
      </c>
      <c r="R42" s="49">
        <v>42646</v>
      </c>
      <c r="S42" s="240" t="s">
        <v>263</v>
      </c>
      <c r="T42" s="241"/>
      <c r="U42" s="125">
        <f t="shared" si="3"/>
        <v>75</v>
      </c>
      <c r="V42" s="59">
        <f t="shared" si="4"/>
        <v>75</v>
      </c>
      <c r="W42" s="38">
        <f t="shared" si="2"/>
        <v>0</v>
      </c>
      <c r="X42" s="64"/>
      <c r="Y42" s="242"/>
      <c r="Z42" s="243"/>
      <c r="AA42" s="243"/>
      <c r="AB42" s="243"/>
      <c r="AC42" s="244"/>
    </row>
    <row r="43" spans="2:29" ht="21" customHeight="1">
      <c r="B43" s="55" t="s">
        <v>264</v>
      </c>
      <c r="C43" s="109" t="s">
        <v>178</v>
      </c>
      <c r="D43" s="106" t="s">
        <v>194</v>
      </c>
      <c r="E43" s="56">
        <v>352</v>
      </c>
      <c r="F43" s="57">
        <v>41738</v>
      </c>
      <c r="G43" s="58">
        <v>41511</v>
      </c>
      <c r="H43" s="58">
        <v>44798</v>
      </c>
      <c r="I43" s="105" t="s">
        <v>174</v>
      </c>
      <c r="J43" s="56" t="s">
        <v>22</v>
      </c>
      <c r="K43" s="131" t="s">
        <v>265</v>
      </c>
      <c r="L43" s="59">
        <v>0</v>
      </c>
      <c r="M43" s="132"/>
      <c r="N43" s="59">
        <v>50.5</v>
      </c>
      <c r="O43" s="133">
        <v>0</v>
      </c>
      <c r="P43" s="49"/>
      <c r="Q43" s="134">
        <v>50.5</v>
      </c>
      <c r="R43" s="49">
        <v>42655</v>
      </c>
      <c r="S43" s="240" t="s">
        <v>198</v>
      </c>
      <c r="T43" s="241"/>
      <c r="U43" s="125">
        <f t="shared" si="3"/>
        <v>50.5</v>
      </c>
      <c r="V43" s="59">
        <f t="shared" si="4"/>
        <v>50.5</v>
      </c>
      <c r="W43" s="38">
        <f t="shared" si="2"/>
        <v>0</v>
      </c>
      <c r="X43" s="64"/>
      <c r="Y43" s="242"/>
      <c r="Z43" s="243"/>
      <c r="AA43" s="243"/>
      <c r="AB43" s="243"/>
      <c r="AC43" s="244"/>
    </row>
    <row r="44" spans="2:29" ht="21" customHeight="1">
      <c r="B44" s="55" t="s">
        <v>266</v>
      </c>
      <c r="C44" s="109" t="s">
        <v>178</v>
      </c>
      <c r="D44" s="106" t="s">
        <v>194</v>
      </c>
      <c r="E44" s="56">
        <v>161</v>
      </c>
      <c r="F44" s="57">
        <v>41695</v>
      </c>
      <c r="G44" s="58">
        <v>41533</v>
      </c>
      <c r="H44" s="58" t="s">
        <v>267</v>
      </c>
      <c r="I44" s="105" t="s">
        <v>174</v>
      </c>
      <c r="J44" s="56" t="s">
        <v>22</v>
      </c>
      <c r="K44" s="131" t="s">
        <v>268</v>
      </c>
      <c r="L44" s="59">
        <v>0</v>
      </c>
      <c r="M44" s="132"/>
      <c r="N44" s="59">
        <v>108.62</v>
      </c>
      <c r="O44" s="133">
        <v>0</v>
      </c>
      <c r="P44" s="49"/>
      <c r="Q44" s="134">
        <v>108.62</v>
      </c>
      <c r="R44" s="49">
        <v>42672</v>
      </c>
      <c r="S44" s="240" t="s">
        <v>202</v>
      </c>
      <c r="T44" s="241"/>
      <c r="U44" s="125">
        <f t="shared" si="3"/>
        <v>108.62</v>
      </c>
      <c r="V44" s="59">
        <f t="shared" si="4"/>
        <v>108.62</v>
      </c>
      <c r="W44" s="38">
        <f t="shared" si="2"/>
        <v>0</v>
      </c>
      <c r="X44" s="64"/>
      <c r="Y44" s="242"/>
      <c r="Z44" s="243"/>
      <c r="AA44" s="243"/>
      <c r="AB44" s="243"/>
      <c r="AC44" s="244"/>
    </row>
    <row r="45" spans="2:29" ht="21" customHeight="1">
      <c r="B45" s="55" t="s">
        <v>269</v>
      </c>
      <c r="C45" s="61" t="s">
        <v>178</v>
      </c>
      <c r="D45" s="56" t="s">
        <v>183</v>
      </c>
      <c r="E45" s="56">
        <v>180</v>
      </c>
      <c r="F45" s="57">
        <v>41697</v>
      </c>
      <c r="G45" s="58">
        <v>41533</v>
      </c>
      <c r="H45" s="58">
        <v>44820</v>
      </c>
      <c r="I45" s="105" t="s">
        <v>174</v>
      </c>
      <c r="J45" s="56" t="s">
        <v>22</v>
      </c>
      <c r="K45" s="131" t="s">
        <v>270</v>
      </c>
      <c r="L45" s="59">
        <v>0</v>
      </c>
      <c r="M45" s="132"/>
      <c r="N45" s="59">
        <v>53</v>
      </c>
      <c r="O45" s="133">
        <v>0</v>
      </c>
      <c r="P45" s="49"/>
      <c r="Q45" s="134">
        <v>53</v>
      </c>
      <c r="R45" s="49">
        <v>42648</v>
      </c>
      <c r="S45" s="240" t="s">
        <v>202</v>
      </c>
      <c r="T45" s="241"/>
      <c r="U45" s="125">
        <f t="shared" si="3"/>
        <v>53</v>
      </c>
      <c r="V45" s="59">
        <f t="shared" si="4"/>
        <v>53</v>
      </c>
      <c r="W45" s="38">
        <f t="shared" si="2"/>
        <v>0</v>
      </c>
      <c r="X45" s="64"/>
      <c r="Y45" s="242"/>
      <c r="Z45" s="243"/>
      <c r="AA45" s="243"/>
      <c r="AB45" s="243"/>
      <c r="AC45" s="244"/>
    </row>
    <row r="46" spans="2:29" ht="21" customHeight="1">
      <c r="B46" s="55" t="s">
        <v>271</v>
      </c>
      <c r="C46" s="61" t="s">
        <v>178</v>
      </c>
      <c r="D46" s="56" t="s">
        <v>272</v>
      </c>
      <c r="E46" s="56">
        <v>342</v>
      </c>
      <c r="F46" s="57">
        <v>41736</v>
      </c>
      <c r="G46" s="58">
        <v>41437</v>
      </c>
      <c r="H46" s="58">
        <v>44724</v>
      </c>
      <c r="I46" s="105" t="s">
        <v>174</v>
      </c>
      <c r="J46" s="56" t="s">
        <v>22</v>
      </c>
      <c r="K46" s="131" t="s">
        <v>273</v>
      </c>
      <c r="L46" s="59">
        <v>0</v>
      </c>
      <c r="M46" s="132"/>
      <c r="N46" s="59">
        <v>50.3</v>
      </c>
      <c r="O46" s="133">
        <v>0</v>
      </c>
      <c r="P46" s="49"/>
      <c r="Q46" s="134">
        <v>50.3</v>
      </c>
      <c r="R46" s="49">
        <v>42438</v>
      </c>
      <c r="S46" s="240" t="s">
        <v>189</v>
      </c>
      <c r="T46" s="241"/>
      <c r="U46" s="125">
        <f t="shared" si="3"/>
        <v>50.3</v>
      </c>
      <c r="V46" s="59">
        <f t="shared" si="4"/>
        <v>50.3</v>
      </c>
      <c r="W46" s="38">
        <f t="shared" si="2"/>
        <v>0</v>
      </c>
      <c r="X46" s="64"/>
      <c r="Y46" s="242"/>
      <c r="Z46" s="243"/>
      <c r="AA46" s="243"/>
      <c r="AB46" s="243"/>
      <c r="AC46" s="244"/>
    </row>
    <row r="47" spans="2:29" ht="21" customHeight="1">
      <c r="B47" s="55" t="s">
        <v>274</v>
      </c>
      <c r="C47" s="61" t="s">
        <v>178</v>
      </c>
      <c r="D47" s="56" t="s">
        <v>179</v>
      </c>
      <c r="E47" s="56">
        <v>167</v>
      </c>
      <c r="F47" s="57">
        <v>41695</v>
      </c>
      <c r="G47" s="58">
        <v>41363</v>
      </c>
      <c r="H47" s="58">
        <v>44650</v>
      </c>
      <c r="I47" s="105" t="s">
        <v>174</v>
      </c>
      <c r="J47" s="56" t="s">
        <v>22</v>
      </c>
      <c r="K47" s="131" t="s">
        <v>275</v>
      </c>
      <c r="L47" s="59">
        <v>0</v>
      </c>
      <c r="M47" s="132"/>
      <c r="N47" s="59">
        <v>50.2</v>
      </c>
      <c r="O47" s="133">
        <v>0</v>
      </c>
      <c r="P47" s="49"/>
      <c r="Q47" s="134">
        <v>50.2</v>
      </c>
      <c r="R47" s="49">
        <v>42733</v>
      </c>
      <c r="S47" s="240" t="s">
        <v>181</v>
      </c>
      <c r="T47" s="241"/>
      <c r="U47" s="125">
        <f t="shared" si="3"/>
        <v>50.2</v>
      </c>
      <c r="V47" s="59">
        <f t="shared" si="4"/>
        <v>50.2</v>
      </c>
      <c r="W47" s="38">
        <f t="shared" si="2"/>
        <v>0</v>
      </c>
      <c r="X47" s="64"/>
      <c r="Y47" s="110"/>
      <c r="Z47" s="111"/>
      <c r="AA47" s="111"/>
      <c r="AB47" s="111"/>
      <c r="AC47" s="112"/>
    </row>
    <row r="48" spans="2:29" ht="21" customHeight="1">
      <c r="B48" s="55" t="s">
        <v>276</v>
      </c>
      <c r="C48" s="61" t="s">
        <v>178</v>
      </c>
      <c r="D48" s="56" t="s">
        <v>222</v>
      </c>
      <c r="E48" s="56">
        <v>460</v>
      </c>
      <c r="F48" s="57">
        <v>42685</v>
      </c>
      <c r="G48" s="58">
        <v>41436</v>
      </c>
      <c r="H48" s="58">
        <v>44723</v>
      </c>
      <c r="I48" s="105" t="s">
        <v>174</v>
      </c>
      <c r="J48" s="56" t="s">
        <v>22</v>
      </c>
      <c r="K48" s="131" t="s">
        <v>277</v>
      </c>
      <c r="L48" s="59">
        <v>0</v>
      </c>
      <c r="M48" s="132"/>
      <c r="N48" s="59">
        <v>85.5</v>
      </c>
      <c r="O48" s="133">
        <v>0</v>
      </c>
      <c r="P48" s="49"/>
      <c r="Q48" s="38">
        <v>85.5</v>
      </c>
      <c r="R48" s="49">
        <v>42681</v>
      </c>
      <c r="S48" s="240" t="s">
        <v>189</v>
      </c>
      <c r="T48" s="241"/>
      <c r="U48" s="125">
        <f t="shared" si="3"/>
        <v>85.5</v>
      </c>
      <c r="V48" s="59">
        <f t="shared" si="4"/>
        <v>85.5</v>
      </c>
      <c r="W48" s="38">
        <f t="shared" si="2"/>
        <v>0</v>
      </c>
      <c r="X48" s="64"/>
      <c r="Y48" s="182"/>
      <c r="Z48" s="239"/>
      <c r="AA48" s="239"/>
      <c r="AB48" s="239"/>
      <c r="AC48" s="183"/>
    </row>
    <row r="49" spans="2:29" ht="21" customHeight="1">
      <c r="B49" s="55" t="s">
        <v>278</v>
      </c>
      <c r="C49" s="120" t="s">
        <v>178</v>
      </c>
      <c r="D49" s="121" t="s">
        <v>191</v>
      </c>
      <c r="E49" s="56">
        <v>549</v>
      </c>
      <c r="F49" s="57">
        <v>39021</v>
      </c>
      <c r="G49" s="58">
        <v>39021</v>
      </c>
      <c r="H49" s="58">
        <v>42307</v>
      </c>
      <c r="I49" s="105" t="s">
        <v>174</v>
      </c>
      <c r="J49" s="56" t="s">
        <v>22</v>
      </c>
      <c r="K49" s="131" t="s">
        <v>279</v>
      </c>
      <c r="L49" s="59">
        <v>0</v>
      </c>
      <c r="M49" s="132"/>
      <c r="N49" s="59">
        <v>24.5</v>
      </c>
      <c r="O49" s="133">
        <v>0</v>
      </c>
      <c r="P49" s="49"/>
      <c r="Q49" s="134">
        <v>24.5</v>
      </c>
      <c r="R49" s="49">
        <v>42335</v>
      </c>
      <c r="S49" s="240" t="s">
        <v>218</v>
      </c>
      <c r="T49" s="241"/>
      <c r="U49" s="125">
        <f t="shared" si="3"/>
        <v>24.5</v>
      </c>
      <c r="V49" s="59">
        <f t="shared" si="4"/>
        <v>24.5</v>
      </c>
      <c r="W49" s="38">
        <f t="shared" si="2"/>
        <v>0</v>
      </c>
      <c r="X49" s="64"/>
      <c r="Y49" s="245"/>
      <c r="Z49" s="246"/>
      <c r="AA49" s="246"/>
      <c r="AB49" s="246"/>
      <c r="AC49" s="247"/>
    </row>
    <row r="50" spans="2:29" ht="21" customHeight="1">
      <c r="B50" s="55" t="s">
        <v>280</v>
      </c>
      <c r="C50" s="109" t="s">
        <v>178</v>
      </c>
      <c r="D50" s="113" t="s">
        <v>211</v>
      </c>
      <c r="E50" s="122">
        <v>582</v>
      </c>
      <c r="F50" s="123">
        <v>42723</v>
      </c>
      <c r="G50" s="124">
        <v>42570</v>
      </c>
      <c r="H50" s="124">
        <v>45856</v>
      </c>
      <c r="I50" s="105" t="s">
        <v>174</v>
      </c>
      <c r="J50" s="56" t="s">
        <v>22</v>
      </c>
      <c r="K50" s="131" t="s">
        <v>281</v>
      </c>
      <c r="L50" s="59">
        <v>0</v>
      </c>
      <c r="M50" s="132"/>
      <c r="N50" s="59">
        <v>69.430000000000007</v>
      </c>
      <c r="O50" s="133">
        <v>0</v>
      </c>
      <c r="P50" s="49"/>
      <c r="Q50" s="134">
        <v>69.430000000000007</v>
      </c>
      <c r="R50" s="49">
        <v>42653</v>
      </c>
      <c r="S50" s="240" t="s">
        <v>204</v>
      </c>
      <c r="T50" s="241"/>
      <c r="U50" s="125">
        <f t="shared" si="3"/>
        <v>69.430000000000007</v>
      </c>
      <c r="V50" s="59">
        <f t="shared" si="4"/>
        <v>69.430000000000007</v>
      </c>
      <c r="W50" s="38">
        <f t="shared" si="2"/>
        <v>0</v>
      </c>
      <c r="X50" s="64"/>
      <c r="Y50" s="242"/>
      <c r="Z50" s="243"/>
      <c r="AA50" s="243"/>
      <c r="AB50" s="243"/>
      <c r="AC50" s="244"/>
    </row>
    <row r="51" spans="2:29" ht="21" customHeight="1">
      <c r="B51" s="55" t="s">
        <v>282</v>
      </c>
      <c r="C51" s="61" t="s">
        <v>178</v>
      </c>
      <c r="D51" s="56" t="s">
        <v>191</v>
      </c>
      <c r="E51" s="56">
        <v>853</v>
      </c>
      <c r="F51" s="57">
        <v>41234</v>
      </c>
      <c r="G51" s="58">
        <v>41234</v>
      </c>
      <c r="H51" s="58">
        <v>44520</v>
      </c>
      <c r="I51" s="105" t="s">
        <v>174</v>
      </c>
      <c r="J51" s="56" t="s">
        <v>22</v>
      </c>
      <c r="K51" s="131" t="s">
        <v>283</v>
      </c>
      <c r="L51" s="59">
        <v>0</v>
      </c>
      <c r="M51" s="132"/>
      <c r="N51" s="59">
        <v>272.5</v>
      </c>
      <c r="O51" s="133">
        <v>0</v>
      </c>
      <c r="P51" s="49"/>
      <c r="Q51" s="134">
        <v>272.5</v>
      </c>
      <c r="R51" s="49">
        <v>42653</v>
      </c>
      <c r="S51" s="240" t="s">
        <v>224</v>
      </c>
      <c r="T51" s="241"/>
      <c r="U51" s="125">
        <f t="shared" si="3"/>
        <v>272.5</v>
      </c>
      <c r="V51" s="59">
        <f t="shared" si="4"/>
        <v>272.5</v>
      </c>
      <c r="W51" s="38">
        <f t="shared" si="2"/>
        <v>0</v>
      </c>
      <c r="X51" s="64"/>
      <c r="Y51" s="242"/>
      <c r="Z51" s="243"/>
      <c r="AA51" s="243"/>
      <c r="AB51" s="243"/>
      <c r="AC51" s="244"/>
    </row>
    <row r="52" spans="2:29" ht="21" customHeight="1">
      <c r="B52" s="55" t="s">
        <v>284</v>
      </c>
      <c r="C52" s="61" t="s">
        <v>178</v>
      </c>
      <c r="D52" s="56" t="s">
        <v>194</v>
      </c>
      <c r="E52" s="56">
        <v>143</v>
      </c>
      <c r="F52" s="57">
        <v>41690</v>
      </c>
      <c r="G52" s="58">
        <v>41604</v>
      </c>
      <c r="H52" s="58">
        <v>44891</v>
      </c>
      <c r="I52" s="105" t="s">
        <v>174</v>
      </c>
      <c r="J52" s="56" t="s">
        <v>22</v>
      </c>
      <c r="K52" s="131" t="s">
        <v>285</v>
      </c>
      <c r="L52" s="59">
        <v>0</v>
      </c>
      <c r="M52" s="132"/>
      <c r="N52" s="59">
        <v>64</v>
      </c>
      <c r="O52" s="133">
        <v>0</v>
      </c>
      <c r="P52" s="49"/>
      <c r="Q52" s="38">
        <v>64</v>
      </c>
      <c r="R52" s="49">
        <v>42649</v>
      </c>
      <c r="S52" s="240" t="s">
        <v>224</v>
      </c>
      <c r="T52" s="241"/>
      <c r="U52" s="125">
        <f t="shared" si="3"/>
        <v>64</v>
      </c>
      <c r="V52" s="59">
        <f t="shared" si="4"/>
        <v>64</v>
      </c>
      <c r="W52" s="38">
        <f t="shared" si="2"/>
        <v>0</v>
      </c>
      <c r="X52" s="64"/>
      <c r="Y52" s="242"/>
      <c r="Z52" s="243"/>
      <c r="AA52" s="243"/>
      <c r="AB52" s="243"/>
      <c r="AC52" s="244"/>
    </row>
    <row r="53" spans="2:29" ht="21" customHeight="1">
      <c r="B53" s="55" t="s">
        <v>286</v>
      </c>
      <c r="C53" s="126" t="s">
        <v>178</v>
      </c>
      <c r="D53" s="56" t="s">
        <v>200</v>
      </c>
      <c r="E53" s="56">
        <v>150</v>
      </c>
      <c r="F53" s="57">
        <v>42473</v>
      </c>
      <c r="G53" s="58">
        <v>42475</v>
      </c>
      <c r="H53" s="58">
        <v>45761</v>
      </c>
      <c r="I53" s="105" t="s">
        <v>174</v>
      </c>
      <c r="J53" s="56" t="s">
        <v>22</v>
      </c>
      <c r="K53" s="131" t="s">
        <v>287</v>
      </c>
      <c r="L53" s="59">
        <v>0</v>
      </c>
      <c r="M53" s="132"/>
      <c r="N53" s="59">
        <v>200</v>
      </c>
      <c r="O53" s="133">
        <v>0</v>
      </c>
      <c r="P53" s="49"/>
      <c r="Q53" s="38">
        <v>200</v>
      </c>
      <c r="R53" s="49">
        <v>42438</v>
      </c>
      <c r="S53" s="240" t="s">
        <v>288</v>
      </c>
      <c r="T53" s="241"/>
      <c r="U53" s="125">
        <f t="shared" si="3"/>
        <v>200</v>
      </c>
      <c r="V53" s="59">
        <f t="shared" si="4"/>
        <v>200</v>
      </c>
      <c r="W53" s="38">
        <f t="shared" si="2"/>
        <v>0</v>
      </c>
      <c r="X53" s="64"/>
      <c r="Y53" s="242"/>
      <c r="Z53" s="243"/>
      <c r="AA53" s="243"/>
      <c r="AB53" s="243"/>
      <c r="AC53" s="244"/>
    </row>
    <row r="54" spans="2:29" ht="21" customHeight="1">
      <c r="B54" s="55" t="s">
        <v>289</v>
      </c>
      <c r="C54" s="109" t="s">
        <v>178</v>
      </c>
      <c r="D54" s="106" t="s">
        <v>194</v>
      </c>
      <c r="E54" s="56">
        <v>165</v>
      </c>
      <c r="F54" s="57">
        <v>41695</v>
      </c>
      <c r="G54" s="58">
        <v>41440</v>
      </c>
      <c r="H54" s="58">
        <v>44727</v>
      </c>
      <c r="I54" s="105" t="s">
        <v>174</v>
      </c>
      <c r="J54" s="56" t="s">
        <v>22</v>
      </c>
      <c r="K54" s="131" t="s">
        <v>290</v>
      </c>
      <c r="L54" s="59">
        <v>0</v>
      </c>
      <c r="M54" s="132"/>
      <c r="N54" s="59">
        <v>200.57</v>
      </c>
      <c r="O54" s="133">
        <v>0</v>
      </c>
      <c r="P54" s="49"/>
      <c r="Q54" s="134">
        <v>200.57</v>
      </c>
      <c r="R54" s="49">
        <v>42640</v>
      </c>
      <c r="S54" s="240" t="s">
        <v>189</v>
      </c>
      <c r="T54" s="241"/>
      <c r="U54" s="125">
        <f t="shared" si="3"/>
        <v>200.57</v>
      </c>
      <c r="V54" s="59">
        <f t="shared" si="4"/>
        <v>200.57</v>
      </c>
      <c r="W54" s="38">
        <f t="shared" si="2"/>
        <v>0</v>
      </c>
      <c r="X54" s="64"/>
      <c r="Y54" s="242"/>
      <c r="Z54" s="243"/>
      <c r="AA54" s="243"/>
      <c r="AB54" s="243"/>
      <c r="AC54" s="244"/>
    </row>
    <row r="55" spans="2:29" ht="21" customHeight="1">
      <c r="B55" s="55" t="s">
        <v>291</v>
      </c>
      <c r="C55" s="61" t="s">
        <v>178</v>
      </c>
      <c r="D55" s="106" t="s">
        <v>194</v>
      </c>
      <c r="E55" s="56">
        <v>397</v>
      </c>
      <c r="F55" s="57">
        <v>42310</v>
      </c>
      <c r="G55" s="58">
        <v>42295</v>
      </c>
      <c r="H55" s="58">
        <v>45583</v>
      </c>
      <c r="I55" s="105" t="s">
        <v>174</v>
      </c>
      <c r="J55" s="56" t="s">
        <v>22</v>
      </c>
      <c r="K55" s="131" t="s">
        <v>292</v>
      </c>
      <c r="L55" s="59">
        <v>0</v>
      </c>
      <c r="M55" s="142"/>
      <c r="N55" s="59">
        <v>348.44</v>
      </c>
      <c r="O55" s="133">
        <v>0</v>
      </c>
      <c r="P55" s="49"/>
      <c r="Q55" s="134">
        <v>348.44</v>
      </c>
      <c r="R55" s="49">
        <v>42640</v>
      </c>
      <c r="S55" s="240" t="s">
        <v>218</v>
      </c>
      <c r="T55" s="241"/>
      <c r="U55" s="125">
        <f t="shared" si="3"/>
        <v>348.44</v>
      </c>
      <c r="V55" s="59">
        <f t="shared" si="4"/>
        <v>348.44</v>
      </c>
      <c r="W55" s="38">
        <f t="shared" si="2"/>
        <v>0</v>
      </c>
      <c r="X55" s="64"/>
      <c r="Y55" s="242"/>
      <c r="Z55" s="243"/>
      <c r="AA55" s="243"/>
      <c r="AB55" s="243"/>
      <c r="AC55" s="244"/>
    </row>
    <row r="56" spans="2:29" ht="21" customHeight="1">
      <c r="B56" s="55" t="s">
        <v>293</v>
      </c>
      <c r="C56" s="61" t="s">
        <v>178</v>
      </c>
      <c r="D56" s="106" t="s">
        <v>194</v>
      </c>
      <c r="E56" s="56">
        <v>244</v>
      </c>
      <c r="F56" s="57">
        <v>41717</v>
      </c>
      <c r="G56" s="58">
        <v>41604</v>
      </c>
      <c r="H56" s="58">
        <v>44891</v>
      </c>
      <c r="I56" s="105" t="s">
        <v>174</v>
      </c>
      <c r="J56" s="56" t="s">
        <v>22</v>
      </c>
      <c r="K56" s="131" t="s">
        <v>294</v>
      </c>
      <c r="L56" s="59">
        <v>0</v>
      </c>
      <c r="M56" s="142"/>
      <c r="N56" s="59">
        <v>61.2</v>
      </c>
      <c r="O56" s="133">
        <v>0</v>
      </c>
      <c r="P56" s="49"/>
      <c r="Q56" s="134">
        <v>61.2</v>
      </c>
      <c r="R56" s="49">
        <v>42649</v>
      </c>
      <c r="S56" s="240" t="s">
        <v>224</v>
      </c>
      <c r="T56" s="241"/>
      <c r="U56" s="125">
        <f t="shared" si="3"/>
        <v>61.2</v>
      </c>
      <c r="V56" s="59">
        <f t="shared" si="4"/>
        <v>61.2</v>
      </c>
      <c r="W56" s="38">
        <f t="shared" si="2"/>
        <v>0</v>
      </c>
      <c r="X56" s="64"/>
      <c r="Y56" s="242"/>
      <c r="Z56" s="243"/>
      <c r="AA56" s="243"/>
      <c r="AB56" s="243"/>
      <c r="AC56" s="244"/>
    </row>
    <row r="57" spans="2:29" ht="21" customHeight="1">
      <c r="B57" s="55" t="s">
        <v>295</v>
      </c>
      <c r="C57" s="61" t="s">
        <v>178</v>
      </c>
      <c r="D57" s="106" t="s">
        <v>194</v>
      </c>
      <c r="E57" s="56">
        <v>164</v>
      </c>
      <c r="F57" s="57">
        <v>41695</v>
      </c>
      <c r="G57" s="58">
        <v>41437</v>
      </c>
      <c r="H57" s="58">
        <v>44724</v>
      </c>
      <c r="I57" s="105" t="s">
        <v>174</v>
      </c>
      <c r="J57" s="56" t="s">
        <v>22</v>
      </c>
      <c r="K57" s="131" t="s">
        <v>296</v>
      </c>
      <c r="L57" s="59">
        <v>0</v>
      </c>
      <c r="M57" s="142"/>
      <c r="N57" s="59">
        <v>52.28</v>
      </c>
      <c r="O57" s="133">
        <v>0</v>
      </c>
      <c r="P57" s="49"/>
      <c r="Q57" s="134">
        <v>52.28</v>
      </c>
      <c r="R57" s="49">
        <v>42623</v>
      </c>
      <c r="S57" s="240" t="s">
        <v>189</v>
      </c>
      <c r="T57" s="241"/>
      <c r="U57" s="125">
        <f t="shared" si="3"/>
        <v>52.28</v>
      </c>
      <c r="V57" s="59">
        <f t="shared" si="4"/>
        <v>52.28</v>
      </c>
      <c r="W57" s="38">
        <f t="shared" si="2"/>
        <v>0</v>
      </c>
      <c r="X57" s="64"/>
      <c r="Y57" s="110"/>
      <c r="Z57" s="111"/>
      <c r="AA57" s="111"/>
      <c r="AB57" s="111"/>
      <c r="AC57" s="112"/>
    </row>
    <row r="58" spans="2:29" ht="21" customHeight="1">
      <c r="B58" s="55" t="s">
        <v>297</v>
      </c>
      <c r="C58" s="61" t="s">
        <v>178</v>
      </c>
      <c r="D58" s="106" t="s">
        <v>183</v>
      </c>
      <c r="E58" s="56">
        <v>179</v>
      </c>
      <c r="F58" s="57">
        <v>41697</v>
      </c>
      <c r="G58" s="58">
        <v>41436</v>
      </c>
      <c r="H58" s="58">
        <v>44723</v>
      </c>
      <c r="I58" s="105" t="s">
        <v>174</v>
      </c>
      <c r="J58" s="56" t="s">
        <v>22</v>
      </c>
      <c r="K58" s="131" t="s">
        <v>298</v>
      </c>
      <c r="L58" s="59">
        <v>0</v>
      </c>
      <c r="M58" s="142"/>
      <c r="N58" s="59">
        <v>50.11</v>
      </c>
      <c r="O58" s="133">
        <v>0</v>
      </c>
      <c r="P58" s="49"/>
      <c r="Q58" s="134">
        <v>50.11</v>
      </c>
      <c r="R58" s="49">
        <v>42658</v>
      </c>
      <c r="S58" s="240" t="s">
        <v>189</v>
      </c>
      <c r="T58" s="241"/>
      <c r="U58" s="125">
        <f t="shared" si="3"/>
        <v>50.11</v>
      </c>
      <c r="V58" s="59">
        <f t="shared" si="4"/>
        <v>50.11</v>
      </c>
      <c r="W58" s="38">
        <f t="shared" si="2"/>
        <v>0</v>
      </c>
      <c r="X58" s="64"/>
      <c r="Y58" s="110"/>
      <c r="Z58" s="111"/>
      <c r="AA58" s="111"/>
      <c r="AB58" s="111"/>
      <c r="AC58" s="112"/>
    </row>
    <row r="59" spans="2:29" ht="21" customHeight="1">
      <c r="B59" s="55" t="s">
        <v>299</v>
      </c>
      <c r="C59" s="61" t="s">
        <v>178</v>
      </c>
      <c r="D59" s="106" t="s">
        <v>183</v>
      </c>
      <c r="E59" s="56">
        <v>652</v>
      </c>
      <c r="F59" s="57">
        <v>41193</v>
      </c>
      <c r="G59" s="58">
        <v>41193</v>
      </c>
      <c r="H59" s="58" t="s">
        <v>329</v>
      </c>
      <c r="I59" s="105" t="s">
        <v>174</v>
      </c>
      <c r="J59" s="56" t="s">
        <v>22</v>
      </c>
      <c r="K59" s="131" t="s">
        <v>300</v>
      </c>
      <c r="L59" s="59">
        <v>0</v>
      </c>
      <c r="M59" s="142"/>
      <c r="N59" s="59">
        <v>51.46</v>
      </c>
      <c r="O59" s="133">
        <v>0</v>
      </c>
      <c r="P59" s="49"/>
      <c r="Q59" s="134">
        <v>51.46</v>
      </c>
      <c r="R59" s="49">
        <v>42641</v>
      </c>
      <c r="S59" s="240" t="s">
        <v>218</v>
      </c>
      <c r="T59" s="241"/>
      <c r="U59" s="125">
        <f t="shared" si="3"/>
        <v>51.46</v>
      </c>
      <c r="V59" s="59">
        <f t="shared" si="4"/>
        <v>51.46</v>
      </c>
      <c r="W59" s="38">
        <f t="shared" si="2"/>
        <v>0</v>
      </c>
      <c r="X59" s="64"/>
      <c r="Y59" s="110"/>
      <c r="Z59" s="111"/>
      <c r="AA59" s="111"/>
      <c r="AB59" s="111"/>
      <c r="AC59" s="112"/>
    </row>
    <row r="60" spans="2:29" ht="21" customHeight="1">
      <c r="B60" s="55" t="s">
        <v>301</v>
      </c>
      <c r="C60" s="61" t="s">
        <v>172</v>
      </c>
      <c r="D60" s="106" t="s">
        <v>302</v>
      </c>
      <c r="E60" s="56">
        <v>190</v>
      </c>
      <c r="F60" s="57">
        <v>42494</v>
      </c>
      <c r="G60" s="58">
        <v>42505</v>
      </c>
      <c r="H60" s="58">
        <v>45792</v>
      </c>
      <c r="I60" s="105" t="s">
        <v>174</v>
      </c>
      <c r="J60" s="56" t="s">
        <v>22</v>
      </c>
      <c r="K60" s="131" t="s">
        <v>330</v>
      </c>
      <c r="L60" s="59">
        <v>0</v>
      </c>
      <c r="M60" s="142"/>
      <c r="N60" s="59">
        <v>976.94</v>
      </c>
      <c r="O60" s="133">
        <v>0</v>
      </c>
      <c r="P60" s="49"/>
      <c r="Q60" s="134">
        <v>976.94</v>
      </c>
      <c r="R60" s="141">
        <v>42433</v>
      </c>
      <c r="S60" s="240" t="s">
        <v>185</v>
      </c>
      <c r="T60" s="241"/>
      <c r="U60" s="125">
        <f t="shared" si="3"/>
        <v>976.94</v>
      </c>
      <c r="V60" s="59">
        <f t="shared" si="4"/>
        <v>976.94</v>
      </c>
      <c r="W60" s="38">
        <f t="shared" si="2"/>
        <v>0</v>
      </c>
      <c r="X60" s="64"/>
      <c r="Y60" s="242"/>
      <c r="Z60" s="243"/>
      <c r="AA60" s="243"/>
      <c r="AB60" s="243"/>
      <c r="AC60" s="244"/>
    </row>
    <row r="61" spans="2:29" ht="21" customHeight="1">
      <c r="B61" s="55" t="s">
        <v>303</v>
      </c>
      <c r="C61" s="126" t="s">
        <v>178</v>
      </c>
      <c r="D61" s="56" t="s">
        <v>200</v>
      </c>
      <c r="E61" s="56">
        <v>149</v>
      </c>
      <c r="F61" s="57">
        <v>42473</v>
      </c>
      <c r="G61" s="58">
        <v>42480</v>
      </c>
      <c r="H61" s="58">
        <v>45767</v>
      </c>
      <c r="I61" s="105" t="s">
        <v>174</v>
      </c>
      <c r="J61" s="56" t="s">
        <v>22</v>
      </c>
      <c r="K61" s="131" t="s">
        <v>304</v>
      </c>
      <c r="L61" s="59">
        <v>0</v>
      </c>
      <c r="M61" s="142"/>
      <c r="N61" s="59">
        <v>50</v>
      </c>
      <c r="O61" s="133">
        <v>0</v>
      </c>
      <c r="P61" s="49"/>
      <c r="Q61" s="134">
        <v>50</v>
      </c>
      <c r="R61" s="141">
        <v>42452</v>
      </c>
      <c r="S61" s="240" t="s">
        <v>288</v>
      </c>
      <c r="T61" s="241"/>
      <c r="U61" s="125">
        <f t="shared" si="3"/>
        <v>50</v>
      </c>
      <c r="V61" s="59">
        <f t="shared" si="4"/>
        <v>50</v>
      </c>
      <c r="W61" s="38">
        <f t="shared" si="2"/>
        <v>0</v>
      </c>
      <c r="X61" s="64"/>
      <c r="Y61" s="242"/>
      <c r="Z61" s="243"/>
      <c r="AA61" s="243"/>
      <c r="AB61" s="243"/>
      <c r="AC61" s="244"/>
    </row>
    <row r="62" spans="2:29" ht="21" customHeight="1">
      <c r="B62" s="55" t="s">
        <v>305</v>
      </c>
      <c r="C62" s="61" t="s">
        <v>178</v>
      </c>
      <c r="D62" s="106" t="s">
        <v>272</v>
      </c>
      <c r="E62" s="56">
        <v>462</v>
      </c>
      <c r="F62" s="57">
        <v>42685</v>
      </c>
      <c r="G62" s="58">
        <v>41935</v>
      </c>
      <c r="H62" s="58">
        <v>45222</v>
      </c>
      <c r="I62" s="105" t="s">
        <v>174</v>
      </c>
      <c r="J62" s="56" t="s">
        <v>22</v>
      </c>
      <c r="K62" s="131" t="s">
        <v>306</v>
      </c>
      <c r="L62" s="59">
        <v>0</v>
      </c>
      <c r="M62" s="142"/>
      <c r="N62" s="59">
        <v>233.63</v>
      </c>
      <c r="O62" s="133">
        <v>0</v>
      </c>
      <c r="P62" s="49"/>
      <c r="Q62" s="134">
        <v>233.63</v>
      </c>
      <c r="R62" s="141">
        <v>42639</v>
      </c>
      <c r="S62" s="240" t="s">
        <v>218</v>
      </c>
      <c r="T62" s="241"/>
      <c r="U62" s="125">
        <f t="shared" si="3"/>
        <v>233.63</v>
      </c>
      <c r="V62" s="59">
        <f t="shared" si="4"/>
        <v>233.63</v>
      </c>
      <c r="W62" s="38">
        <f t="shared" si="2"/>
        <v>0</v>
      </c>
      <c r="X62" s="64"/>
      <c r="Y62" s="182"/>
      <c r="Z62" s="239"/>
      <c r="AA62" s="239"/>
      <c r="AB62" s="239"/>
      <c r="AC62" s="183"/>
    </row>
    <row r="63" spans="2:29" ht="21" customHeight="1">
      <c r="B63" s="55" t="s">
        <v>307</v>
      </c>
      <c r="C63" s="61" t="s">
        <v>172</v>
      </c>
      <c r="D63" s="106" t="s">
        <v>302</v>
      </c>
      <c r="E63" s="56">
        <v>10</v>
      </c>
      <c r="F63" s="57">
        <v>42397</v>
      </c>
      <c r="G63" s="58">
        <v>42389</v>
      </c>
      <c r="H63" s="58">
        <v>45677</v>
      </c>
      <c r="I63" s="105" t="s">
        <v>174</v>
      </c>
      <c r="J63" s="56" t="s">
        <v>22</v>
      </c>
      <c r="K63" s="131" t="s">
        <v>308</v>
      </c>
      <c r="L63" s="59">
        <v>0</v>
      </c>
      <c r="M63" s="142"/>
      <c r="N63" s="59">
        <v>320</v>
      </c>
      <c r="O63" s="133">
        <v>0</v>
      </c>
      <c r="P63" s="49"/>
      <c r="Q63" s="134">
        <v>320</v>
      </c>
      <c r="R63" s="141">
        <v>42781</v>
      </c>
      <c r="S63" s="240" t="s">
        <v>176</v>
      </c>
      <c r="T63" s="241"/>
      <c r="U63" s="125">
        <f t="shared" si="3"/>
        <v>320</v>
      </c>
      <c r="V63" s="59">
        <f t="shared" si="4"/>
        <v>320</v>
      </c>
      <c r="W63" s="38">
        <f t="shared" si="2"/>
        <v>0</v>
      </c>
      <c r="X63" s="64"/>
      <c r="Y63" s="242"/>
      <c r="Z63" s="243"/>
      <c r="AA63" s="243"/>
      <c r="AB63" s="243"/>
      <c r="AC63" s="244"/>
    </row>
    <row r="64" spans="2:29" ht="21" customHeight="1">
      <c r="B64" s="55" t="s">
        <v>309</v>
      </c>
      <c r="C64" s="61" t="s">
        <v>172</v>
      </c>
      <c r="D64" s="106" t="s">
        <v>302</v>
      </c>
      <c r="E64" s="56">
        <v>193</v>
      </c>
      <c r="F64" s="57">
        <v>42494</v>
      </c>
      <c r="G64" s="58">
        <v>42506</v>
      </c>
      <c r="H64" s="58">
        <v>45792</v>
      </c>
      <c r="I64" s="105" t="s">
        <v>174</v>
      </c>
      <c r="J64" s="56" t="s">
        <v>22</v>
      </c>
      <c r="K64" s="131" t="s">
        <v>310</v>
      </c>
      <c r="L64" s="59">
        <v>0</v>
      </c>
      <c r="M64" s="142"/>
      <c r="N64" s="59">
        <v>214</v>
      </c>
      <c r="O64" s="133">
        <v>0</v>
      </c>
      <c r="P64" s="49"/>
      <c r="Q64" s="134">
        <v>214</v>
      </c>
      <c r="R64" s="141">
        <v>42483</v>
      </c>
      <c r="S64" s="240" t="s">
        <v>185</v>
      </c>
      <c r="T64" s="241"/>
      <c r="U64" s="125">
        <f t="shared" si="3"/>
        <v>214</v>
      </c>
      <c r="V64" s="59">
        <f t="shared" si="4"/>
        <v>214</v>
      </c>
      <c r="W64" s="38">
        <f t="shared" si="2"/>
        <v>0</v>
      </c>
      <c r="X64" s="64"/>
      <c r="Y64" s="242"/>
      <c r="Z64" s="243"/>
      <c r="AA64" s="243"/>
      <c r="AB64" s="243"/>
      <c r="AC64" s="244"/>
    </row>
    <row r="65" spans="2:29" ht="21" customHeight="1">
      <c r="B65" s="55" t="s">
        <v>311</v>
      </c>
      <c r="C65" s="61" t="s">
        <v>178</v>
      </c>
      <c r="D65" s="56" t="s">
        <v>222</v>
      </c>
      <c r="E65" s="106">
        <v>355</v>
      </c>
      <c r="F65" s="107">
        <v>41738</v>
      </c>
      <c r="G65" s="58">
        <v>41730</v>
      </c>
      <c r="H65" s="58">
        <v>45017</v>
      </c>
      <c r="I65" s="105" t="s">
        <v>174</v>
      </c>
      <c r="J65" s="56" t="s">
        <v>22</v>
      </c>
      <c r="K65" s="131" t="s">
        <v>312</v>
      </c>
      <c r="L65" s="59">
        <v>0</v>
      </c>
      <c r="M65" s="142"/>
      <c r="N65" s="59">
        <v>229.87</v>
      </c>
      <c r="O65" s="133">
        <v>0</v>
      </c>
      <c r="P65" s="49"/>
      <c r="Q65" s="134">
        <v>229.387</v>
      </c>
      <c r="R65" s="141">
        <v>42630</v>
      </c>
      <c r="S65" s="240" t="s">
        <v>288</v>
      </c>
      <c r="T65" s="241"/>
      <c r="U65" s="125">
        <f t="shared" si="3"/>
        <v>229.87</v>
      </c>
      <c r="V65" s="59">
        <f t="shared" si="4"/>
        <v>229.387</v>
      </c>
      <c r="W65" s="38">
        <f t="shared" si="2"/>
        <v>0.48300000000000409</v>
      </c>
      <c r="X65" s="64"/>
      <c r="Y65" s="110"/>
      <c r="Z65" s="111"/>
      <c r="AA65" s="111"/>
      <c r="AB65" s="111"/>
      <c r="AC65" s="112"/>
    </row>
    <row r="66" spans="2:29" ht="21" customHeight="1">
      <c r="B66" s="55" t="s">
        <v>313</v>
      </c>
      <c r="C66" s="61" t="s">
        <v>178</v>
      </c>
      <c r="D66" s="106" t="s">
        <v>194</v>
      </c>
      <c r="E66" s="56">
        <v>507</v>
      </c>
      <c r="F66" s="57">
        <v>41779</v>
      </c>
      <c r="G66" s="58">
        <v>41796</v>
      </c>
      <c r="H66" s="58">
        <v>45083</v>
      </c>
      <c r="I66" s="105" t="s">
        <v>174</v>
      </c>
      <c r="J66" s="56" t="s">
        <v>22</v>
      </c>
      <c r="K66" s="131" t="s">
        <v>314</v>
      </c>
      <c r="L66" s="59">
        <v>0</v>
      </c>
      <c r="M66" s="142"/>
      <c r="N66" s="59">
        <v>50</v>
      </c>
      <c r="O66" s="133">
        <v>0</v>
      </c>
      <c r="P66" s="49"/>
      <c r="Q66" s="134">
        <v>50</v>
      </c>
      <c r="R66" s="141">
        <v>42627</v>
      </c>
      <c r="S66" s="240" t="s">
        <v>189</v>
      </c>
      <c r="T66" s="241"/>
      <c r="U66" s="125">
        <f t="shared" si="3"/>
        <v>50</v>
      </c>
      <c r="V66" s="59">
        <f t="shared" si="4"/>
        <v>50</v>
      </c>
      <c r="W66" s="38">
        <f t="shared" si="2"/>
        <v>0</v>
      </c>
      <c r="X66" s="64"/>
      <c r="Y66" s="110"/>
      <c r="Z66" s="111"/>
      <c r="AA66" s="111"/>
      <c r="AB66" s="111"/>
      <c r="AC66" s="112"/>
    </row>
    <row r="67" spans="2:29" ht="21" customHeight="1">
      <c r="B67" s="55" t="s">
        <v>315</v>
      </c>
      <c r="C67" s="61" t="s">
        <v>178</v>
      </c>
      <c r="D67" s="106" t="s">
        <v>194</v>
      </c>
      <c r="E67" s="56">
        <v>166</v>
      </c>
      <c r="F67" s="57">
        <v>41695</v>
      </c>
      <c r="G67" s="58">
        <v>41533</v>
      </c>
      <c r="H67" s="58">
        <v>41533</v>
      </c>
      <c r="I67" s="105" t="s">
        <v>174</v>
      </c>
      <c r="J67" s="56" t="s">
        <v>22</v>
      </c>
      <c r="K67" s="131" t="s">
        <v>314</v>
      </c>
      <c r="L67" s="59">
        <v>0</v>
      </c>
      <c r="M67" s="142"/>
      <c r="N67" s="59">
        <v>221.56</v>
      </c>
      <c r="O67" s="133">
        <v>0</v>
      </c>
      <c r="P67" s="49"/>
      <c r="Q67" s="134">
        <v>221.56</v>
      </c>
      <c r="R67" s="141">
        <v>42627</v>
      </c>
      <c r="S67" s="240" t="s">
        <v>202</v>
      </c>
      <c r="T67" s="241"/>
      <c r="U67" s="125">
        <f t="shared" si="3"/>
        <v>221.56</v>
      </c>
      <c r="V67" s="59">
        <f t="shared" si="4"/>
        <v>221.56</v>
      </c>
      <c r="W67" s="38">
        <f t="shared" si="2"/>
        <v>0</v>
      </c>
      <c r="X67" s="64"/>
      <c r="Y67" s="110"/>
      <c r="Z67" s="111"/>
      <c r="AA67" s="111"/>
      <c r="AB67" s="111"/>
      <c r="AC67" s="112"/>
    </row>
    <row r="68" spans="2:29" ht="21" customHeight="1">
      <c r="B68" s="55" t="s">
        <v>316</v>
      </c>
      <c r="C68" s="61" t="s">
        <v>178</v>
      </c>
      <c r="D68" s="106" t="s">
        <v>194</v>
      </c>
      <c r="E68" s="56">
        <v>14</v>
      </c>
      <c r="F68" s="57">
        <v>42404</v>
      </c>
      <c r="G68" s="58">
        <v>42418</v>
      </c>
      <c r="H68" s="58">
        <v>45706</v>
      </c>
      <c r="I68" s="105" t="s">
        <v>174</v>
      </c>
      <c r="J68" s="56" t="s">
        <v>22</v>
      </c>
      <c r="K68" s="131" t="s">
        <v>314</v>
      </c>
      <c r="L68" s="59">
        <v>0</v>
      </c>
      <c r="M68" s="142"/>
      <c r="N68" s="59">
        <v>55.16</v>
      </c>
      <c r="O68" s="133">
        <v>0</v>
      </c>
      <c r="P68" s="49"/>
      <c r="Q68" s="134">
        <v>55.16</v>
      </c>
      <c r="R68" s="141">
        <v>42390</v>
      </c>
      <c r="S68" s="240" t="s">
        <v>263</v>
      </c>
      <c r="T68" s="241"/>
      <c r="U68" s="125">
        <f t="shared" si="3"/>
        <v>55.16</v>
      </c>
      <c r="V68" s="59">
        <f t="shared" si="4"/>
        <v>55.16</v>
      </c>
      <c r="W68" s="38">
        <f t="shared" si="2"/>
        <v>0</v>
      </c>
      <c r="X68" s="64"/>
      <c r="Y68" s="242"/>
      <c r="Z68" s="243"/>
      <c r="AA68" s="243"/>
      <c r="AB68" s="243"/>
      <c r="AC68" s="244"/>
    </row>
    <row r="69" spans="2:29" ht="21" customHeight="1">
      <c r="B69" s="55" t="s">
        <v>317</v>
      </c>
      <c r="C69" s="61" t="s">
        <v>178</v>
      </c>
      <c r="D69" s="106" t="s">
        <v>194</v>
      </c>
      <c r="E69" s="56">
        <v>178</v>
      </c>
      <c r="F69" s="57">
        <v>41697</v>
      </c>
      <c r="G69" s="58">
        <v>41505</v>
      </c>
      <c r="H69" s="58">
        <v>44792</v>
      </c>
      <c r="I69" s="105" t="s">
        <v>174</v>
      </c>
      <c r="J69" s="56" t="s">
        <v>22</v>
      </c>
      <c r="K69" s="131" t="s">
        <v>318</v>
      </c>
      <c r="L69" s="59">
        <v>0</v>
      </c>
      <c r="M69" s="142"/>
      <c r="N69" s="59">
        <v>83.05</v>
      </c>
      <c r="O69" s="133">
        <v>0</v>
      </c>
      <c r="P69" s="49"/>
      <c r="Q69" s="134">
        <v>83.05</v>
      </c>
      <c r="R69" s="49">
        <v>42630</v>
      </c>
      <c r="S69" s="240" t="s">
        <v>198</v>
      </c>
      <c r="T69" s="241"/>
      <c r="U69" s="125">
        <f t="shared" si="3"/>
        <v>83.05</v>
      </c>
      <c r="V69" s="59">
        <f t="shared" si="4"/>
        <v>83.05</v>
      </c>
      <c r="W69" s="38">
        <f t="shared" si="2"/>
        <v>0</v>
      </c>
      <c r="X69" s="64"/>
      <c r="Y69" s="242"/>
      <c r="Z69" s="243"/>
      <c r="AA69" s="243"/>
      <c r="AB69" s="243"/>
      <c r="AC69" s="244"/>
    </row>
    <row r="70" spans="2:29" ht="21" customHeight="1">
      <c r="B70" s="55" t="s">
        <v>319</v>
      </c>
      <c r="C70" s="61" t="s">
        <v>178</v>
      </c>
      <c r="D70" s="106" t="s">
        <v>194</v>
      </c>
      <c r="E70" s="56">
        <v>508</v>
      </c>
      <c r="F70" s="57">
        <v>41779</v>
      </c>
      <c r="G70" s="58">
        <v>41796</v>
      </c>
      <c r="H70" s="58">
        <v>45083</v>
      </c>
      <c r="I70" s="105" t="s">
        <v>174</v>
      </c>
      <c r="J70" s="56" t="s">
        <v>22</v>
      </c>
      <c r="K70" s="131" t="s">
        <v>320</v>
      </c>
      <c r="L70" s="59">
        <v>0</v>
      </c>
      <c r="M70" s="142"/>
      <c r="N70" s="59">
        <v>56.62</v>
      </c>
      <c r="O70" s="133">
        <v>0</v>
      </c>
      <c r="P70" s="49"/>
      <c r="Q70" s="134">
        <v>56.62</v>
      </c>
      <c r="R70" s="49">
        <v>42633</v>
      </c>
      <c r="S70" s="240" t="s">
        <v>189</v>
      </c>
      <c r="T70" s="241"/>
      <c r="U70" s="125">
        <f t="shared" si="3"/>
        <v>56.62</v>
      </c>
      <c r="V70" s="59">
        <f t="shared" si="4"/>
        <v>56.62</v>
      </c>
      <c r="W70" s="38">
        <f t="shared" si="2"/>
        <v>0</v>
      </c>
      <c r="X70" s="64"/>
      <c r="Y70" s="242"/>
      <c r="Z70" s="243"/>
      <c r="AA70" s="243"/>
      <c r="AB70" s="243"/>
      <c r="AC70" s="244"/>
    </row>
    <row r="71" spans="2:29" ht="21" customHeight="1">
      <c r="B71" s="55" t="s">
        <v>321</v>
      </c>
      <c r="C71" s="61" t="s">
        <v>178</v>
      </c>
      <c r="D71" s="106" t="s">
        <v>183</v>
      </c>
      <c r="E71" s="56">
        <v>142</v>
      </c>
      <c r="F71" s="57">
        <v>41690</v>
      </c>
      <c r="G71" s="58">
        <v>41511</v>
      </c>
      <c r="H71" s="58">
        <v>44798</v>
      </c>
      <c r="I71" s="58" t="s">
        <v>174</v>
      </c>
      <c r="J71" s="56" t="s">
        <v>22</v>
      </c>
      <c r="K71" s="131" t="s">
        <v>320</v>
      </c>
      <c r="L71" s="59">
        <v>0</v>
      </c>
      <c r="M71" s="142"/>
      <c r="N71" s="59">
        <v>189.5</v>
      </c>
      <c r="O71" s="133">
        <v>0</v>
      </c>
      <c r="P71" s="49"/>
      <c r="Q71" s="134">
        <v>189.5</v>
      </c>
      <c r="R71" s="49">
        <v>42633</v>
      </c>
      <c r="S71" s="240" t="s">
        <v>198</v>
      </c>
      <c r="T71" s="241"/>
      <c r="U71" s="125">
        <f t="shared" si="3"/>
        <v>189.5</v>
      </c>
      <c r="V71" s="59">
        <f t="shared" si="4"/>
        <v>189.5</v>
      </c>
      <c r="W71" s="38">
        <f t="shared" si="2"/>
        <v>0</v>
      </c>
      <c r="X71" s="64"/>
      <c r="Y71" s="242"/>
      <c r="Z71" s="243"/>
      <c r="AA71" s="243"/>
      <c r="AB71" s="243"/>
      <c r="AC71" s="244"/>
    </row>
    <row r="72" spans="2:29" ht="21" customHeight="1">
      <c r="B72" s="55" t="s">
        <v>322</v>
      </c>
      <c r="C72" s="61" t="s">
        <v>178</v>
      </c>
      <c r="D72" s="106" t="s">
        <v>183</v>
      </c>
      <c r="E72" s="56">
        <v>13</v>
      </c>
      <c r="F72" s="57">
        <v>42404</v>
      </c>
      <c r="G72" s="58">
        <v>42418</v>
      </c>
      <c r="H72" s="58">
        <v>45706</v>
      </c>
      <c r="I72" s="58" t="s">
        <v>174</v>
      </c>
      <c r="J72" s="56" t="s">
        <v>22</v>
      </c>
      <c r="K72" s="131" t="s">
        <v>320</v>
      </c>
      <c r="L72" s="59">
        <v>0</v>
      </c>
      <c r="M72" s="142"/>
      <c r="N72" s="59">
        <v>101.97</v>
      </c>
      <c r="O72" s="133">
        <v>0</v>
      </c>
      <c r="P72" s="49"/>
      <c r="Q72" s="134">
        <v>101.97</v>
      </c>
      <c r="R72" s="49">
        <v>42390</v>
      </c>
      <c r="S72" s="240" t="s">
        <v>176</v>
      </c>
      <c r="T72" s="241"/>
      <c r="U72" s="125">
        <f t="shared" si="3"/>
        <v>101.97</v>
      </c>
      <c r="V72" s="59">
        <f t="shared" si="4"/>
        <v>101.97</v>
      </c>
      <c r="W72" s="38">
        <f t="shared" si="2"/>
        <v>0</v>
      </c>
      <c r="X72" s="64"/>
      <c r="Y72" s="242"/>
      <c r="Z72" s="243"/>
      <c r="AA72" s="243"/>
      <c r="AB72" s="243"/>
      <c r="AC72" s="244"/>
    </row>
    <row r="73" spans="2:29" ht="21" customHeight="1">
      <c r="B73" s="55" t="s">
        <v>323</v>
      </c>
      <c r="C73" s="61" t="s">
        <v>178</v>
      </c>
      <c r="D73" s="56" t="s">
        <v>200</v>
      </c>
      <c r="E73" s="56">
        <v>461</v>
      </c>
      <c r="F73" s="57">
        <v>41690</v>
      </c>
      <c r="G73" s="58">
        <v>42685</v>
      </c>
      <c r="H73" s="58">
        <v>44820</v>
      </c>
      <c r="I73" s="58" t="s">
        <v>174</v>
      </c>
      <c r="J73" s="56" t="s">
        <v>22</v>
      </c>
      <c r="K73" s="131" t="s">
        <v>324</v>
      </c>
      <c r="L73" s="59">
        <v>0</v>
      </c>
      <c r="M73" s="142"/>
      <c r="N73" s="59">
        <v>67.52</v>
      </c>
      <c r="O73" s="133">
        <v>0</v>
      </c>
      <c r="P73" s="49"/>
      <c r="Q73" s="134">
        <v>67.52</v>
      </c>
      <c r="R73" s="49">
        <v>42651</v>
      </c>
      <c r="S73" s="240" t="s">
        <v>202</v>
      </c>
      <c r="T73" s="241"/>
      <c r="U73" s="125">
        <f t="shared" si="3"/>
        <v>67.52</v>
      </c>
      <c r="V73" s="59">
        <f t="shared" si="4"/>
        <v>67.52</v>
      </c>
      <c r="W73" s="38">
        <f t="shared" si="2"/>
        <v>0</v>
      </c>
      <c r="X73" s="64"/>
      <c r="Y73" s="182"/>
      <c r="Z73" s="239"/>
      <c r="AA73" s="239"/>
      <c r="AB73" s="239"/>
      <c r="AC73" s="183"/>
    </row>
    <row r="74" spans="2:29" s="5" customFormat="1" ht="21" customHeight="1">
      <c r="B74" s="55" t="s">
        <v>336</v>
      </c>
      <c r="C74" s="61" t="s">
        <v>337</v>
      </c>
      <c r="D74" s="56" t="s">
        <v>338</v>
      </c>
      <c r="E74" s="56">
        <v>14595</v>
      </c>
      <c r="F74" s="57">
        <v>41319</v>
      </c>
      <c r="G74" s="58">
        <v>41319</v>
      </c>
      <c r="H74" s="58">
        <v>44970</v>
      </c>
      <c r="I74" s="105" t="s">
        <v>174</v>
      </c>
      <c r="J74" s="60" t="s">
        <v>137</v>
      </c>
      <c r="K74" s="131" t="s">
        <v>331</v>
      </c>
      <c r="L74" s="59">
        <v>0</v>
      </c>
      <c r="M74" s="144"/>
      <c r="N74" s="59">
        <v>277.81</v>
      </c>
      <c r="O74" s="133">
        <v>0</v>
      </c>
      <c r="P74" s="49"/>
      <c r="Q74" s="38">
        <v>277.81</v>
      </c>
      <c r="R74" s="49">
        <v>42837</v>
      </c>
      <c r="S74" s="240" t="s">
        <v>263</v>
      </c>
      <c r="T74" s="241"/>
      <c r="U74" s="125">
        <f t="shared" si="3"/>
        <v>277.81</v>
      </c>
      <c r="V74" s="59">
        <f t="shared" ref="V74:V79" si="5">SUM(O74,Q74)</f>
        <v>277.81</v>
      </c>
      <c r="W74" s="38">
        <f t="shared" ref="W74:W79" si="6">SUM(U74-V74)</f>
        <v>0</v>
      </c>
      <c r="X74" s="64"/>
      <c r="Y74" s="182"/>
      <c r="Z74" s="239"/>
      <c r="AA74" s="239"/>
      <c r="AB74" s="239"/>
      <c r="AC74" s="183"/>
    </row>
    <row r="75" spans="2:29" s="5" customFormat="1" ht="21" customHeight="1">
      <c r="B75" s="55" t="s">
        <v>339</v>
      </c>
      <c r="C75" s="61" t="s">
        <v>172</v>
      </c>
      <c r="D75" s="56" t="s">
        <v>229</v>
      </c>
      <c r="E75" s="56">
        <v>83</v>
      </c>
      <c r="F75" s="57">
        <v>39881</v>
      </c>
      <c r="G75" s="58">
        <v>41342</v>
      </c>
      <c r="H75" s="58">
        <v>15773</v>
      </c>
      <c r="I75" s="105" t="s">
        <v>174</v>
      </c>
      <c r="J75" s="60" t="s">
        <v>137</v>
      </c>
      <c r="K75" s="131" t="s">
        <v>230</v>
      </c>
      <c r="L75" s="59">
        <v>0</v>
      </c>
      <c r="M75" s="144"/>
      <c r="N75" s="59">
        <v>1595.2</v>
      </c>
      <c r="O75" s="133">
        <v>0</v>
      </c>
      <c r="P75" s="49"/>
      <c r="Q75" s="38">
        <v>1589.2</v>
      </c>
      <c r="R75" s="49">
        <v>43003</v>
      </c>
      <c r="S75" s="240" t="s">
        <v>181</v>
      </c>
      <c r="T75" s="241"/>
      <c r="U75" s="125">
        <f t="shared" ref="U75:U79" si="7">SUM(L75,N75)</f>
        <v>1595.2</v>
      </c>
      <c r="V75" s="59">
        <f t="shared" si="5"/>
        <v>1589.2</v>
      </c>
      <c r="W75" s="38">
        <f t="shared" si="6"/>
        <v>6</v>
      </c>
      <c r="X75" s="64"/>
      <c r="Y75" s="182"/>
      <c r="Z75" s="239"/>
      <c r="AA75" s="239"/>
      <c r="AB75" s="239"/>
      <c r="AC75" s="183"/>
    </row>
    <row r="76" spans="2:29" s="5" customFormat="1" ht="21" customHeight="1">
      <c r="B76" s="55" t="s">
        <v>340</v>
      </c>
      <c r="C76" s="61" t="s">
        <v>341</v>
      </c>
      <c r="D76" s="56" t="s">
        <v>342</v>
      </c>
      <c r="E76" s="56">
        <v>6</v>
      </c>
      <c r="F76" s="57">
        <v>42747</v>
      </c>
      <c r="G76" s="58">
        <v>40391</v>
      </c>
      <c r="H76" s="58">
        <v>44043</v>
      </c>
      <c r="I76" s="105" t="s">
        <v>174</v>
      </c>
      <c r="J76" s="60" t="s">
        <v>137</v>
      </c>
      <c r="K76" s="131" t="s">
        <v>332</v>
      </c>
      <c r="L76" s="59">
        <v>0</v>
      </c>
      <c r="M76" s="144"/>
      <c r="N76" s="59">
        <v>2516.9</v>
      </c>
      <c r="O76" s="133">
        <v>0</v>
      </c>
      <c r="P76" s="49"/>
      <c r="Q76" s="38">
        <v>2516.9</v>
      </c>
      <c r="R76" s="49">
        <v>42851</v>
      </c>
      <c r="S76" s="240" t="s">
        <v>263</v>
      </c>
      <c r="T76" s="241"/>
      <c r="U76" s="125">
        <f t="shared" si="7"/>
        <v>2516.9</v>
      </c>
      <c r="V76" s="59">
        <f t="shared" si="5"/>
        <v>2516.9</v>
      </c>
      <c r="W76" s="38">
        <f t="shared" si="6"/>
        <v>0</v>
      </c>
      <c r="X76" s="64"/>
      <c r="Y76" s="182"/>
      <c r="Z76" s="239"/>
      <c r="AA76" s="239"/>
      <c r="AB76" s="239"/>
      <c r="AC76" s="183"/>
    </row>
    <row r="77" spans="2:29" s="5" customFormat="1" ht="21" customHeight="1">
      <c r="B77" s="55" t="s">
        <v>343</v>
      </c>
      <c r="C77" s="61" t="s">
        <v>178</v>
      </c>
      <c r="D77" s="56" t="s">
        <v>344</v>
      </c>
      <c r="E77" s="56">
        <v>13</v>
      </c>
      <c r="F77" s="57">
        <v>42752</v>
      </c>
      <c r="G77" s="58">
        <v>42501</v>
      </c>
      <c r="H77" s="58">
        <v>45787</v>
      </c>
      <c r="I77" s="105" t="s">
        <v>174</v>
      </c>
      <c r="J77" s="60" t="s">
        <v>137</v>
      </c>
      <c r="K77" s="131" t="s">
        <v>333</v>
      </c>
      <c r="L77" s="59">
        <v>0</v>
      </c>
      <c r="M77" s="144"/>
      <c r="N77" s="59">
        <v>556</v>
      </c>
      <c r="O77" s="133">
        <v>0</v>
      </c>
      <c r="P77" s="49"/>
      <c r="Q77" s="38">
        <v>556</v>
      </c>
      <c r="R77" s="49">
        <v>42933</v>
      </c>
      <c r="S77" s="240" t="s">
        <v>185</v>
      </c>
      <c r="T77" s="241"/>
      <c r="U77" s="125">
        <f t="shared" si="7"/>
        <v>556</v>
      </c>
      <c r="V77" s="59">
        <f t="shared" si="5"/>
        <v>556</v>
      </c>
      <c r="W77" s="38">
        <f t="shared" si="6"/>
        <v>0</v>
      </c>
      <c r="X77" s="64"/>
      <c r="Y77" s="182"/>
      <c r="Z77" s="239"/>
      <c r="AA77" s="239"/>
      <c r="AB77" s="239"/>
      <c r="AC77" s="183"/>
    </row>
    <row r="78" spans="2:29" s="5" customFormat="1" ht="21" customHeight="1">
      <c r="B78" s="55" t="s">
        <v>345</v>
      </c>
      <c r="C78" s="61" t="s">
        <v>341</v>
      </c>
      <c r="D78" s="56" t="s">
        <v>346</v>
      </c>
      <c r="E78" s="56">
        <v>158</v>
      </c>
      <c r="F78" s="57">
        <v>36775</v>
      </c>
      <c r="G78" s="58">
        <v>36775</v>
      </c>
      <c r="H78" s="58">
        <v>44079</v>
      </c>
      <c r="I78" s="105" t="s">
        <v>174</v>
      </c>
      <c r="J78" s="60" t="s">
        <v>137</v>
      </c>
      <c r="K78" s="131" t="s">
        <v>334</v>
      </c>
      <c r="L78" s="59">
        <v>0</v>
      </c>
      <c r="M78" s="144"/>
      <c r="N78" s="59">
        <v>124</v>
      </c>
      <c r="O78" s="133">
        <v>0</v>
      </c>
      <c r="P78" s="49"/>
      <c r="Q78" s="38">
        <v>0</v>
      </c>
      <c r="R78" s="49"/>
      <c r="S78" s="240" t="s">
        <v>202</v>
      </c>
      <c r="T78" s="241"/>
      <c r="U78" s="125">
        <f t="shared" si="7"/>
        <v>124</v>
      </c>
      <c r="V78" s="59">
        <f t="shared" si="5"/>
        <v>0</v>
      </c>
      <c r="W78" s="38">
        <f t="shared" si="6"/>
        <v>124</v>
      </c>
      <c r="X78" s="64"/>
      <c r="Y78" s="182"/>
      <c r="Z78" s="239"/>
      <c r="AA78" s="239"/>
      <c r="AB78" s="239"/>
      <c r="AC78" s="183"/>
    </row>
    <row r="79" spans="2:29" s="5" customFormat="1" ht="21" customHeight="1">
      <c r="B79" s="55" t="s">
        <v>132</v>
      </c>
      <c r="C79" s="61" t="s">
        <v>172</v>
      </c>
      <c r="D79" s="56" t="s">
        <v>347</v>
      </c>
      <c r="E79" s="56">
        <v>17161</v>
      </c>
      <c r="F79" s="57">
        <v>42167</v>
      </c>
      <c r="G79" s="58">
        <v>42167</v>
      </c>
      <c r="H79" s="58">
        <v>53124</v>
      </c>
      <c r="I79" s="105" t="s">
        <v>174</v>
      </c>
      <c r="J79" s="60" t="s">
        <v>137</v>
      </c>
      <c r="K79" s="131" t="s">
        <v>335</v>
      </c>
      <c r="L79" s="59">
        <v>0</v>
      </c>
      <c r="M79" s="144"/>
      <c r="N79" s="59">
        <v>250</v>
      </c>
      <c r="O79" s="133">
        <v>0</v>
      </c>
      <c r="P79" s="49"/>
      <c r="Q79" s="38">
        <v>250</v>
      </c>
      <c r="R79" s="49">
        <v>42840</v>
      </c>
      <c r="S79" s="240" t="s">
        <v>176</v>
      </c>
      <c r="T79" s="241"/>
      <c r="U79" s="125">
        <f t="shared" si="7"/>
        <v>250</v>
      </c>
      <c r="V79" s="59">
        <f t="shared" si="5"/>
        <v>250</v>
      </c>
      <c r="W79" s="38">
        <f t="shared" si="6"/>
        <v>0</v>
      </c>
      <c r="X79" s="64"/>
      <c r="Y79" s="182"/>
      <c r="Z79" s="239"/>
      <c r="AA79" s="239"/>
      <c r="AB79" s="239"/>
      <c r="AC79" s="183"/>
    </row>
    <row r="80" spans="2:29" s="5" customFormat="1">
      <c r="B80" s="14"/>
      <c r="C80" s="34"/>
      <c r="D80" s="34"/>
      <c r="E80" s="34"/>
      <c r="F80" s="15"/>
      <c r="G80" s="15"/>
      <c r="H80" s="15"/>
      <c r="I80" s="15"/>
      <c r="J80" s="34"/>
      <c r="K80" s="27"/>
      <c r="L80" s="16"/>
      <c r="M80" s="16"/>
      <c r="N80" s="16"/>
      <c r="O80" s="16"/>
      <c r="P80" s="16"/>
      <c r="Q80" s="127"/>
      <c r="R80" s="8"/>
      <c r="S80" s="128"/>
      <c r="T80" s="129"/>
      <c r="U80" s="24"/>
      <c r="V80" s="14"/>
      <c r="W80" s="14"/>
      <c r="X80" s="14"/>
      <c r="Y80" s="14"/>
      <c r="Z80" s="14"/>
      <c r="AA80" s="14"/>
      <c r="AB80" s="14"/>
      <c r="AC80" s="14"/>
    </row>
    <row r="81" spans="1:29" s="5" customFormat="1">
      <c r="B81" s="14"/>
      <c r="C81" s="34"/>
      <c r="D81" s="34"/>
      <c r="E81" s="34"/>
      <c r="F81" s="15"/>
      <c r="G81" s="15"/>
      <c r="H81" s="15"/>
      <c r="I81" s="15"/>
      <c r="J81" s="34"/>
      <c r="K81" s="27"/>
      <c r="L81" s="143">
        <f>SUM(L9:L73)</f>
        <v>0.25</v>
      </c>
      <c r="M81" s="54"/>
      <c r="N81" s="143">
        <f>SUM(N9:N79)</f>
        <v>14465.469999999998</v>
      </c>
      <c r="O81" s="16"/>
      <c r="P81" s="54"/>
      <c r="Q81" s="143">
        <f>SUM(Q9:Q79)</f>
        <v>14334.986999999997</v>
      </c>
      <c r="R81" s="54"/>
      <c r="S81" s="54"/>
      <c r="T81" s="54"/>
      <c r="U81" s="24"/>
      <c r="V81" s="14"/>
      <c r="W81" s="14"/>
      <c r="X81" s="14"/>
      <c r="Y81" s="14"/>
      <c r="Z81" s="14"/>
      <c r="AA81" s="14"/>
      <c r="AB81" s="14"/>
      <c r="AC81" s="14"/>
    </row>
    <row r="82" spans="1:29" s="5" customFormat="1">
      <c r="B82" s="14"/>
      <c r="C82" s="34"/>
      <c r="D82" s="34"/>
      <c r="E82" s="34"/>
      <c r="F82" s="15"/>
      <c r="G82" s="15"/>
      <c r="H82" s="15"/>
      <c r="I82" s="15"/>
      <c r="J82" s="34"/>
      <c r="K82" s="27"/>
      <c r="L82" s="16"/>
      <c r="M82" s="16"/>
      <c r="N82" s="16"/>
      <c r="O82" s="16"/>
      <c r="P82" s="16"/>
      <c r="Q82" s="127"/>
      <c r="R82" s="8"/>
      <c r="S82" s="128"/>
      <c r="T82" s="129"/>
      <c r="U82" s="24"/>
      <c r="V82" s="14"/>
      <c r="W82" s="14"/>
      <c r="X82" s="14"/>
      <c r="Y82" s="14"/>
      <c r="Z82" s="14"/>
      <c r="AA82" s="14"/>
      <c r="AB82" s="14"/>
      <c r="AC82" s="14"/>
    </row>
    <row r="83" spans="1:29" s="5" customFormat="1">
      <c r="B83" s="14"/>
      <c r="C83" s="34"/>
      <c r="D83" s="34"/>
      <c r="E83" s="34"/>
      <c r="F83" s="15"/>
      <c r="G83" s="15"/>
      <c r="H83" s="15"/>
      <c r="I83" s="15"/>
      <c r="J83" s="34"/>
      <c r="K83" s="27"/>
      <c r="L83" s="16"/>
      <c r="M83" s="16"/>
      <c r="N83" s="16"/>
      <c r="O83" s="16"/>
      <c r="P83" s="16"/>
      <c r="Q83" s="127"/>
      <c r="R83" s="8"/>
      <c r="S83" s="128"/>
      <c r="T83" s="129"/>
      <c r="U83" s="173" t="s">
        <v>17</v>
      </c>
      <c r="V83" s="174"/>
      <c r="W83" s="175"/>
      <c r="X83" s="14"/>
      <c r="Y83" s="14"/>
      <c r="Z83" s="14"/>
      <c r="AA83" s="14"/>
      <c r="AB83" s="14"/>
      <c r="AC83" s="14"/>
    </row>
    <row r="84" spans="1:29" ht="15" customHeight="1">
      <c r="A84" s="173" t="s">
        <v>17</v>
      </c>
      <c r="B84" s="174"/>
      <c r="C84" s="175"/>
      <c r="D84" s="34"/>
      <c r="E84" s="34"/>
      <c r="F84" s="15"/>
      <c r="G84" s="15"/>
      <c r="H84" s="15"/>
      <c r="I84" s="15"/>
      <c r="J84" s="34"/>
      <c r="K84" s="27"/>
      <c r="L84" s="16"/>
      <c r="M84" s="16"/>
      <c r="N84" s="16"/>
      <c r="O84" s="16"/>
      <c r="P84" s="16"/>
      <c r="Q84" s="130"/>
      <c r="R84" s="42"/>
      <c r="S84" s="42"/>
      <c r="T84" s="42"/>
      <c r="U84" s="179"/>
      <c r="V84" s="180"/>
      <c r="W84" s="181"/>
      <c r="X84" s="14"/>
      <c r="Y84" s="14"/>
      <c r="Z84" s="14"/>
      <c r="AA84" s="14"/>
      <c r="AB84" s="14"/>
      <c r="AC84" s="14"/>
    </row>
    <row r="85" spans="1:29">
      <c r="A85" s="179"/>
      <c r="B85" s="180"/>
      <c r="C85" s="181"/>
      <c r="D85" s="34"/>
      <c r="E85" s="34"/>
      <c r="F85" s="15"/>
      <c r="G85" s="15"/>
      <c r="H85" s="15"/>
      <c r="I85" s="15"/>
      <c r="J85" s="34"/>
      <c r="K85" s="27"/>
      <c r="L85" s="16"/>
      <c r="M85" s="16"/>
      <c r="N85" s="16"/>
      <c r="O85" s="16"/>
      <c r="P85" s="16"/>
      <c r="Q85" s="130"/>
      <c r="R85" s="14"/>
      <c r="S85" s="128"/>
      <c r="T85" s="129"/>
      <c r="U85" s="23" t="s">
        <v>19</v>
      </c>
      <c r="V85" s="19" t="s">
        <v>18</v>
      </c>
      <c r="W85" s="19" t="s">
        <v>79</v>
      </c>
      <c r="X85" s="14"/>
      <c r="Y85" s="14"/>
      <c r="Z85" s="14"/>
      <c r="AA85" s="14"/>
      <c r="AB85" s="14"/>
      <c r="AC85" s="14"/>
    </row>
    <row r="86" spans="1:29">
      <c r="A86" s="23" t="s">
        <v>19</v>
      </c>
      <c r="B86" s="19" t="s">
        <v>18</v>
      </c>
      <c r="C86" s="19" t="s">
        <v>79</v>
      </c>
      <c r="D86" s="34"/>
      <c r="E86" s="34"/>
      <c r="F86" s="15"/>
      <c r="G86" s="15"/>
      <c r="H86" s="15"/>
      <c r="I86" s="15"/>
      <c r="J86" s="34"/>
      <c r="K86" s="27"/>
      <c r="L86" s="16"/>
      <c r="M86" s="16"/>
      <c r="N86" s="16"/>
      <c r="O86" s="16"/>
      <c r="P86" s="16"/>
      <c r="Q86" s="130"/>
      <c r="R86" s="16"/>
      <c r="S86" s="16"/>
      <c r="T86" s="16"/>
      <c r="U86" s="35">
        <f>SUM(U9:U79)</f>
        <v>14465.719999999998</v>
      </c>
      <c r="V86" s="40"/>
      <c r="W86" s="40"/>
      <c r="X86" s="14"/>
      <c r="Y86" s="14"/>
      <c r="Z86" s="14"/>
      <c r="AA86" s="14"/>
      <c r="AB86" s="14"/>
      <c r="AC86" s="14"/>
    </row>
    <row r="87" spans="1:29">
      <c r="B87" s="14"/>
      <c r="C87" s="34"/>
      <c r="D87" s="34"/>
      <c r="E87" s="34"/>
      <c r="F87" s="15"/>
      <c r="G87" s="15"/>
      <c r="H87" s="15"/>
      <c r="I87" s="15"/>
      <c r="J87" s="34"/>
      <c r="K87" s="27"/>
      <c r="L87" s="16"/>
      <c r="M87" s="16"/>
      <c r="N87" s="16"/>
      <c r="O87" s="16"/>
      <c r="P87" s="16"/>
      <c r="Q87" s="130"/>
      <c r="R87" s="16"/>
      <c r="S87" s="16"/>
      <c r="T87" s="16"/>
      <c r="U87" s="39"/>
      <c r="V87" s="47">
        <f>SUM(V9:V79)</f>
        <v>14334.986999999997</v>
      </c>
      <c r="W87" s="40"/>
      <c r="X87" s="14"/>
      <c r="Y87" s="14"/>
      <c r="Z87" s="14"/>
      <c r="AA87" s="14"/>
      <c r="AB87" s="14"/>
      <c r="AC87" s="14"/>
    </row>
    <row r="88" spans="1:29">
      <c r="B88" s="14"/>
      <c r="C88" s="34"/>
      <c r="D88" s="34"/>
      <c r="E88" s="34"/>
      <c r="F88" s="15"/>
      <c r="G88" s="15"/>
      <c r="H88" s="15"/>
      <c r="I88" s="15"/>
      <c r="J88" s="34"/>
      <c r="K88" s="27"/>
      <c r="L88" s="16"/>
      <c r="M88" s="16"/>
      <c r="N88" s="16"/>
      <c r="O88" s="16"/>
      <c r="P88" s="16"/>
      <c r="Q88" s="130"/>
      <c r="R88" s="16"/>
      <c r="S88" s="16"/>
      <c r="T88" s="16"/>
      <c r="U88" s="39"/>
      <c r="V88" s="40"/>
      <c r="W88" s="36">
        <f>SUM(W9:W79)</f>
        <v>130.733</v>
      </c>
      <c r="X88" s="14"/>
      <c r="Y88" s="14"/>
      <c r="Z88" s="14"/>
      <c r="AA88" s="14"/>
      <c r="AB88" s="14"/>
      <c r="AC88" s="14"/>
    </row>
    <row r="89" spans="1:29">
      <c r="B89" s="14"/>
      <c r="C89" s="34"/>
      <c r="D89" s="34"/>
      <c r="E89" s="34"/>
      <c r="F89" s="15"/>
      <c r="G89" s="15"/>
      <c r="H89" s="15"/>
      <c r="I89" s="15"/>
      <c r="J89" s="34"/>
      <c r="K89" s="27"/>
      <c r="L89" s="16"/>
      <c r="M89" s="16"/>
      <c r="N89" s="16"/>
      <c r="O89" s="16"/>
      <c r="P89" s="16"/>
      <c r="Q89" s="127"/>
      <c r="R89" s="8"/>
      <c r="S89" s="128"/>
      <c r="T89" s="129"/>
      <c r="U89" s="24"/>
      <c r="V89" s="14"/>
      <c r="W89" s="14"/>
      <c r="X89" s="14"/>
      <c r="Y89" s="14"/>
      <c r="Z89" s="14"/>
      <c r="AA89" s="14"/>
      <c r="AB89" s="14"/>
      <c r="AC89" s="14"/>
    </row>
    <row r="90" spans="1:29">
      <c r="B90" s="14"/>
      <c r="C90" s="34"/>
    </row>
    <row r="91" spans="1:29">
      <c r="B91" s="14"/>
      <c r="C91" s="34"/>
    </row>
    <row r="92" spans="1:29" ht="15" customHeight="1">
      <c r="B92" s="14"/>
      <c r="C92" s="34"/>
      <c r="N92" s="149" t="s">
        <v>164</v>
      </c>
      <c r="O92" s="149"/>
      <c r="P92" s="149"/>
      <c r="Q92" s="149"/>
    </row>
    <row r="93" spans="1:29" ht="6" customHeight="1">
      <c r="N93" s="150"/>
      <c r="O93" s="150"/>
      <c r="P93" s="150"/>
      <c r="Q93" s="150"/>
    </row>
    <row r="94" spans="1:29" ht="21" customHeight="1">
      <c r="N94" s="104" t="s">
        <v>165</v>
      </c>
      <c r="O94" s="103">
        <f>SUM(P85)</f>
        <v>0</v>
      </c>
      <c r="P94" s="40"/>
      <c r="Q94" s="40"/>
    </row>
    <row r="95" spans="1:29" ht="21" customHeight="1">
      <c r="N95" s="104" t="s">
        <v>166</v>
      </c>
      <c r="O95" s="40"/>
      <c r="P95" s="103">
        <f>SUM(Q9:Q62,Q64:Q73)</f>
        <v>8825.0769999999975</v>
      </c>
      <c r="Q95" s="40"/>
    </row>
    <row r="96" spans="1:29" ht="21" customHeight="1">
      <c r="N96" s="104" t="s">
        <v>167</v>
      </c>
      <c r="O96" s="40"/>
      <c r="P96" s="40"/>
      <c r="Q96" s="103">
        <f>SUM(Q63,Q74:Q79)</f>
        <v>5509.91</v>
      </c>
    </row>
    <row r="102" spans="15:15">
      <c r="O102" s="145" t="s">
        <v>153</v>
      </c>
    </row>
  </sheetData>
  <mergeCells count="156">
    <mergeCell ref="B2:AC3"/>
    <mergeCell ref="B4:AC4"/>
    <mergeCell ref="B5:B7"/>
    <mergeCell ref="C5:C7"/>
    <mergeCell ref="D5:D7"/>
    <mergeCell ref="E5:F6"/>
    <mergeCell ref="G5:I6"/>
    <mergeCell ref="J5:J6"/>
    <mergeCell ref="K5:K7"/>
    <mergeCell ref="L5:L7"/>
    <mergeCell ref="S9:T9"/>
    <mergeCell ref="Y9:AC9"/>
    <mergeCell ref="S10:T10"/>
    <mergeCell ref="Y10:AC10"/>
    <mergeCell ref="S7:T7"/>
    <mergeCell ref="B8:AC8"/>
    <mergeCell ref="M5:N6"/>
    <mergeCell ref="O5:T5"/>
    <mergeCell ref="U5:W6"/>
    <mergeCell ref="Y5:AC7"/>
    <mergeCell ref="O6:P6"/>
    <mergeCell ref="Q6:R6"/>
    <mergeCell ref="S6:T6"/>
    <mergeCell ref="S15:T15"/>
    <mergeCell ref="Y15:AC15"/>
    <mergeCell ref="S16:T16"/>
    <mergeCell ref="Y16:AC16"/>
    <mergeCell ref="S13:T13"/>
    <mergeCell ref="Y13:AC13"/>
    <mergeCell ref="S14:T14"/>
    <mergeCell ref="Y14:AC14"/>
    <mergeCell ref="S11:T11"/>
    <mergeCell ref="Y11:AC11"/>
    <mergeCell ref="S12:T12"/>
    <mergeCell ref="Y12:AC12"/>
    <mergeCell ref="S22:T22"/>
    <mergeCell ref="Y22:AC22"/>
    <mergeCell ref="S23:T23"/>
    <mergeCell ref="Y23:AC23"/>
    <mergeCell ref="S19:T19"/>
    <mergeCell ref="Y19:AC19"/>
    <mergeCell ref="S20:T20"/>
    <mergeCell ref="S21:T21"/>
    <mergeCell ref="S17:T17"/>
    <mergeCell ref="Y17:AC17"/>
    <mergeCell ref="S18:T18"/>
    <mergeCell ref="Y18:AC18"/>
    <mergeCell ref="S27:T27"/>
    <mergeCell ref="Y27:AC27"/>
    <mergeCell ref="S28:T28"/>
    <mergeCell ref="Y28:AC28"/>
    <mergeCell ref="S24:T24"/>
    <mergeCell ref="Y24:AC24"/>
    <mergeCell ref="S25:T25"/>
    <mergeCell ref="Y25:AC25"/>
    <mergeCell ref="S26:T26"/>
    <mergeCell ref="Y26:AC26"/>
    <mergeCell ref="S33:T33"/>
    <mergeCell ref="Y33:AC33"/>
    <mergeCell ref="S34:T34"/>
    <mergeCell ref="Y34:AC34"/>
    <mergeCell ref="S31:T31"/>
    <mergeCell ref="Y31:AC31"/>
    <mergeCell ref="S32:T32"/>
    <mergeCell ref="Y32:AC32"/>
    <mergeCell ref="S29:T29"/>
    <mergeCell ref="Y29:AC29"/>
    <mergeCell ref="S30:T30"/>
    <mergeCell ref="Y30:AC30"/>
    <mergeCell ref="S39:T39"/>
    <mergeCell ref="Y39:AC39"/>
    <mergeCell ref="S40:T40"/>
    <mergeCell ref="Y40:AC40"/>
    <mergeCell ref="S37:T37"/>
    <mergeCell ref="Y37:AC37"/>
    <mergeCell ref="S38:T38"/>
    <mergeCell ref="Y38:AC38"/>
    <mergeCell ref="S35:T35"/>
    <mergeCell ref="Y35:AC35"/>
    <mergeCell ref="S36:T36"/>
    <mergeCell ref="Y36:AC36"/>
    <mergeCell ref="S45:T45"/>
    <mergeCell ref="Y45:AC45"/>
    <mergeCell ref="S46:T46"/>
    <mergeCell ref="Y46:AC46"/>
    <mergeCell ref="S43:T43"/>
    <mergeCell ref="Y43:AC43"/>
    <mergeCell ref="S44:T44"/>
    <mergeCell ref="Y44:AC44"/>
    <mergeCell ref="S41:T41"/>
    <mergeCell ref="Y41:AC41"/>
    <mergeCell ref="S42:T42"/>
    <mergeCell ref="Y42:AC42"/>
    <mergeCell ref="S51:T51"/>
    <mergeCell ref="Y51:AC51"/>
    <mergeCell ref="S52:T52"/>
    <mergeCell ref="Y52:AC52"/>
    <mergeCell ref="S50:T50"/>
    <mergeCell ref="Y50:AC50"/>
    <mergeCell ref="S47:T47"/>
    <mergeCell ref="S48:T48"/>
    <mergeCell ref="Y48:AC48"/>
    <mergeCell ref="S49:T49"/>
    <mergeCell ref="Y49:AC49"/>
    <mergeCell ref="S57:T57"/>
    <mergeCell ref="S58:T58"/>
    <mergeCell ref="S59:T59"/>
    <mergeCell ref="S55:T55"/>
    <mergeCell ref="Y55:AC55"/>
    <mergeCell ref="S56:T56"/>
    <mergeCell ref="Y56:AC56"/>
    <mergeCell ref="S53:T53"/>
    <mergeCell ref="Y53:AC53"/>
    <mergeCell ref="S54:T54"/>
    <mergeCell ref="Y54:AC54"/>
    <mergeCell ref="S64:T64"/>
    <mergeCell ref="Y64:AC64"/>
    <mergeCell ref="S65:T65"/>
    <mergeCell ref="S66:T66"/>
    <mergeCell ref="S62:T62"/>
    <mergeCell ref="Y62:AC62"/>
    <mergeCell ref="S63:T63"/>
    <mergeCell ref="Y63:AC63"/>
    <mergeCell ref="S60:T60"/>
    <mergeCell ref="Y60:AC60"/>
    <mergeCell ref="S61:T61"/>
    <mergeCell ref="Y61:AC61"/>
    <mergeCell ref="S72:T72"/>
    <mergeCell ref="Y72:AC72"/>
    <mergeCell ref="S73:T73"/>
    <mergeCell ref="Y73:AC73"/>
    <mergeCell ref="S70:T70"/>
    <mergeCell ref="Y70:AC70"/>
    <mergeCell ref="S71:T71"/>
    <mergeCell ref="Y71:AC71"/>
    <mergeCell ref="S67:T67"/>
    <mergeCell ref="S68:T68"/>
    <mergeCell ref="Y68:AC68"/>
    <mergeCell ref="S69:T69"/>
    <mergeCell ref="Y69:AC69"/>
    <mergeCell ref="N92:Q92"/>
    <mergeCell ref="N93:Q93"/>
    <mergeCell ref="Y74:AC74"/>
    <mergeCell ref="Y75:AC75"/>
    <mergeCell ref="Y76:AC76"/>
    <mergeCell ref="Y77:AC77"/>
    <mergeCell ref="Y78:AC78"/>
    <mergeCell ref="Y79:AC79"/>
    <mergeCell ref="A84:C85"/>
    <mergeCell ref="S76:T76"/>
    <mergeCell ref="S77:T77"/>
    <mergeCell ref="U83:W84"/>
    <mergeCell ref="S78:T78"/>
    <mergeCell ref="S79:T79"/>
    <mergeCell ref="S74:T74"/>
    <mergeCell ref="S75:T7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Ex ONC</vt:lpstr>
      <vt:lpstr>Demanio Forestale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ModifiedBy>GRECO LILIANA</cp:lastModifiedBy>
  <cp:lastPrinted>2018-01-16T15:13:11Z</cp:lastPrinted>
  <dcterms:created xsi:type="dcterms:W3CDTF">2012-11-27T08:24:17Z</dcterms:created>
  <dcterms:modified xsi:type="dcterms:W3CDTF">2018-01-22T08:37:04Z</dcterms:modified>
</cp:coreProperties>
</file>