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SPA" sheetId="1" r:id="rId1"/>
    <sheet name="SPP" sheetId="2" r:id="rId2"/>
    <sheet name="C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F38" i="2"/>
  <c r="F71" i="3"/>
  <c r="F38" i="3"/>
  <c r="F37" i="3"/>
  <c r="F18" i="3"/>
  <c r="F53" i="2"/>
  <c r="F24" i="2"/>
  <c r="F22" i="2"/>
  <c r="F12" i="2"/>
  <c r="F16" i="2" s="1"/>
  <c r="F79" i="1" l="1"/>
  <c r="F80" i="1" s="1"/>
  <c r="F67" i="1"/>
  <c r="F47" i="1"/>
  <c r="F14" i="1"/>
  <c r="F35" i="1"/>
  <c r="F48" i="1" l="1"/>
  <c r="F85" i="1" s="1"/>
  <c r="F56" i="3"/>
  <c r="F46" i="3"/>
  <c r="F52" i="3" s="1"/>
  <c r="F54" i="2"/>
  <c r="G46" i="3"/>
  <c r="G37" i="3"/>
  <c r="G18" i="3"/>
  <c r="G44" i="2"/>
  <c r="G12" i="2"/>
  <c r="G35" i="1"/>
  <c r="G47" i="1"/>
  <c r="F72" i="3" l="1"/>
  <c r="F74" i="3" s="1"/>
  <c r="G38" i="3"/>
  <c r="G74" i="3" s="1"/>
  <c r="G54" i="2"/>
  <c r="G48" i="1"/>
  <c r="G85" i="1" s="1"/>
</calcChain>
</file>

<file path=xl/sharedStrings.xml><?xml version="1.0" encoding="utf-8"?>
<sst xmlns="http://schemas.openxmlformats.org/spreadsheetml/2006/main" count="315" uniqueCount="226">
  <si>
    <t xml:space="preserve">STATO PATRIMONIALE CONSOLIDATO (ATTIVO) </t>
  </si>
  <si>
    <t>A) CREDITI vs.LO STATO ED ALTRE AMMINISTRAZIONI PUBBLICHE PER LA PARTECIPAZIONE AL FONDO DI DOTAZIONE</t>
  </si>
  <si>
    <t>TOTALE CREDITI vs PARTECIPANTI (A)</t>
  </si>
  <si>
    <t>B) IMMOBILIZZAZIONI</t>
  </si>
  <si>
    <t>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</si>
  <si>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</si>
  <si>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</si>
  <si>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</si>
  <si>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</si>
  <si>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</si>
  <si>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</si>
  <si>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</si>
  <si>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</si>
  <si>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</si>
  <si>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</si>
  <si>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Immobilizzazioni materiali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</si>
  <si>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</si>
  <si>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</si>
  <si>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</si>
  <si>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</si>
  <si>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</si>
  <si>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</si>
  <si>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</si>
  <si>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</si>
  <si>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</si>
  <si>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</si>
  <si>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Altre immobilizzazioni materiali</t>
  </si>
  <si>
    <t>2.1</t>
  </si>
  <si>
    <t xml:space="preserve">Terreni </t>
  </si>
  <si>
    <t>a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</si>
  <si>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</si>
  <si>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</si>
  <si>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</si>
  <si>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</si>
  <si>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</si>
  <si>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</si>
  <si>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</si>
  <si>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</si>
  <si>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</si>
  <si>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</si>
  <si>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</si>
  <si>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</si>
  <si>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</si>
  <si>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</si>
  <si>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</si>
  <si>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</si>
  <si>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</si>
  <si>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>Immobilizzazioni Finanziarie</t>
  </si>
  <si>
    <t xml:space="preserve">Partecipazioni in </t>
  </si>
  <si>
    <t>imprese controllate</t>
  </si>
  <si>
    <t>b</t>
  </si>
  <si>
    <t>imprese partecipate</t>
  </si>
  <si>
    <t>c</t>
  </si>
  <si>
    <t>altri soggetti</t>
  </si>
  <si>
    <t>Crediti verso</t>
  </si>
  <si>
    <t>altre amministrazioni pubbliche</t>
  </si>
  <si>
    <t>imprese  partecipate</t>
  </si>
  <si>
    <t>d</t>
  </si>
  <si>
    <t xml:space="preserve">altri soggetti </t>
  </si>
  <si>
    <t>Altri titoli</t>
  </si>
  <si>
    <t>Totale Immobilizazzioni Finanziarie</t>
  </si>
  <si>
    <t>TOTALE IMMOBILIZZAZIONI (B)</t>
  </si>
  <si>
    <t>C) ATTIVO CIRCOLANTE</t>
  </si>
  <si>
    <t>Rimanenze</t>
  </si>
  <si>
    <t>Totale Rimanenze</t>
  </si>
  <si>
    <t>Crediti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</si>
  <si>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</si>
  <si>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</si>
  <si>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</si>
  <si>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</si>
  <si>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</si>
  <si>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</si>
  <si>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</si>
  <si>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</si>
  <si>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</si>
  <si>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</si>
  <si>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</si>
  <si>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</si>
  <si>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</si>
  <si>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</si>
  <si>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</si>
  <si>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immobilizzioni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</si>
  <si>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</si>
  <si>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</si>
  <si>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</si>
  <si>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</si>
  <si>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</si>
  <si>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</si>
  <si>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</si>
  <si>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</si>
  <si>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</si>
  <si>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</si>
  <si>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</si>
  <si>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</si>
  <si>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(D)</t>
  </si>
  <si>
    <t>TOTALE DELL'ATTIVO (A+B+C+D)</t>
  </si>
  <si>
    <t xml:space="preserve">STATO PATRIMONIALE CONSOLIDATO (PASSIVO) 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</si>
  <si>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</si>
  <si>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</si>
  <si>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</si>
  <si>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</si>
  <si>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</si>
  <si>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</si>
  <si>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riserve indisponibili per beni demaniali e patrimoniali indisponibili e per i beni culturali</t>
  </si>
  <si>
    <t>e</t>
  </si>
  <si>
    <t>altre riserve indisponibili</t>
  </si>
  <si>
    <t>Risultato economico dell'esercizio</t>
  </si>
  <si>
    <t>Patrimonio netto comprensivo della quota di pertinenza di terzi</t>
  </si>
  <si>
    <t>Fondo di dotazione e riserve di pertinenza di terzi</t>
  </si>
  <si>
    <t>Risultato economico dell'esercizio di pertinenza di terzi</t>
  </si>
  <si>
    <t>Patrimonio netto di pertinenza di terzi</t>
  </si>
  <si>
    <t>TOTALE PATRIMONIO NETTO (A)</t>
  </si>
  <si>
    <t>B) FONDI PER RISCHI ED ONERI</t>
  </si>
  <si>
    <t>Per trattamento di quiescenza</t>
  </si>
  <si>
    <t>Per imposte</t>
  </si>
  <si>
    <t>Altri</t>
  </si>
  <si>
    <t>fondo  di consolidamento per rischi e oneri futuri</t>
  </si>
  <si>
    <t>TOTALE FONDI RISCHI ED ONERI (B)</t>
  </si>
  <si>
    <t>C)TRATTAMENTO DI FINE RAPPORTO</t>
  </si>
  <si>
    <t>TOTALE T.F.R. (C)</t>
  </si>
  <si>
    <t xml:space="preserve">D) DEBITI   </t>
  </si>
  <si>
    <t>Debiti da finanziamento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</si>
  <si>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</si>
  <si>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</si>
  <si>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</si>
  <si>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</si>
  <si>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</si>
  <si>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</si>
  <si>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</si>
  <si>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</si>
  <si>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</si>
  <si>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</si>
  <si>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</si>
  <si>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per attività svolta per c/terzi (2)</t>
  </si>
  <si>
    <t>TOTALE DEBITI (D)</t>
  </si>
  <si>
    <t>E) RATEI E RISCONTI E CONTRIBUTI AGLI INVESTIMENTI</t>
  </si>
  <si>
    <t xml:space="preserve">Ratei passivi </t>
  </si>
  <si>
    <t>Risconti passivi</t>
  </si>
  <si>
    <t>Contributi agli investimenti</t>
  </si>
  <si>
    <t>da altre amministrazioni pubbliche</t>
  </si>
  <si>
    <t>da altri soggetti</t>
  </si>
  <si>
    <t>Concessioni pluriennali</t>
  </si>
  <si>
    <t>Altri risconti passivi</t>
  </si>
  <si>
    <t>TOTALE RATEI E RISCONTI (E)</t>
  </si>
  <si>
    <t>TOTALE DEL PASSIVO (A+B+C+D+E)</t>
  </si>
  <si>
    <t>CONTI D'ORDINE</t>
  </si>
  <si>
    <t>1) Impegni 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</si>
  <si>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</si>
  <si>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</si>
  <si>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</si>
  <si>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</si>
  <si>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</si>
  <si>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</si>
  <si>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TOTALE CONTI D'ORDINE</t>
  </si>
  <si>
    <t xml:space="preserve">CONTO ECONOMICO CONSOLIDATO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</si>
  <si>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</si>
  <si>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</si>
  <si>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</si>
  <si>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</si>
  <si>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</si>
  <si>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</si>
  <si>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</si>
  <si>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</si>
  <si>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</si>
  <si>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</si>
  <si>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</si>
  <si>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</si>
  <si>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</si>
  <si>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</si>
  <si>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</si>
  <si>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</si>
  <si>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</si>
  <si>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</si>
  <si>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t>Utilizzo  beni di terzi</t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</si>
  <si>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</si>
  <si>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</si>
  <si>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</si>
  <si>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</si>
  <si>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</si>
  <si>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</si>
  <si>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</si>
  <si>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</si>
  <si>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</si>
  <si>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</si>
  <si>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</si>
  <si>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</si>
  <si>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</si>
  <si>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</si>
  <si>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</si>
  <si>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TRA COMP. POSITITVI E NEGATIVI DELLA GESTIONE (A-B)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</si>
  <si>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</si>
  <si>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</si>
  <si>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</si>
  <si>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</si>
  <si>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</si>
  <si>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</si>
  <si>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</si>
  <si>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</si>
  <si>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</si>
  <si>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</si>
  <si>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</si>
  <si>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</si>
  <si>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>TOTALE PROVENTI ED ONERI FINANZIARI (C)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</si>
  <si>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</si>
  <si>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</si>
  <si>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</si>
  <si>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</si>
  <si>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</si>
  <si>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</si>
  <si>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 xml:space="preserve">Proventi da permessi di costruire 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</si>
  <si>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</si>
  <si>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</si>
  <si>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</si>
  <si>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</si>
  <si>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</si>
  <si>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</si>
  <si>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</si>
  <si>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</si>
  <si>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</si>
  <si>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</si>
  <si>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</si>
  <si>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(E) (E20-E21)</t>
  </si>
  <si>
    <t>RISULTATO PRIMA DELLE IMPOSTE (A-B+C+D+E)</t>
  </si>
  <si>
    <t xml:space="preserve">Imposte </t>
  </si>
  <si>
    <t>RISULTATO DELL'ESERCIZIO (comprensivo della quota di pertinenza di terzi)</t>
  </si>
  <si>
    <t>Risultato di esercizio di pertinenza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</si>
</sst>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i/>
      <u/>
      <sz val="9"/>
      <color rgb="FF000000"/>
      <name val="Times New Roman"/>
      <family val="1"/>
    </font>
    <font>
      <sz val="9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0" fontId="1" fillId="3" borderId="4"/>
  </cellStyleXfs>
  <cellXfs count="79">
    <xf numFmtId="0" fontId="0" fillId="0" borderId="0" xfId="0"/>
    <xf numFmtId="14" fontId="2" fillId="2" borderId="3" xfId="0" applyNumberFormat="1" applyFont="1" applyFill="1" applyBorder="1" applyAlignment="1">
      <alignment horizontal="center" wrapText="1"/>
    </xf>
    <xf numFmtId="14" fontId="2" fillId="2" borderId="4" xfId="1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/>
    <xf numFmtId="0" fontId="3" fillId="0" borderId="4" xfId="0" applyFont="1" applyFill="1" applyBorder="1"/>
    <xf numFmtId="0" fontId="3" fillId="0" borderId="4" xfId="0" applyFont="1" applyFill="1" applyBorder="1" applyAlignment="1"/>
    <xf numFmtId="0" fontId="2" fillId="4" borderId="4" xfId="0" applyFont="1" applyFill="1" applyBorder="1"/>
    <xf numFmtId="0" fontId="2" fillId="4" borderId="4" xfId="0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wrapText="1"/>
    </xf>
    <xf numFmtId="0" fontId="3" fillId="5" borderId="4" xfId="0" applyFont="1" applyFill="1" applyBorder="1"/>
    <xf numFmtId="0" fontId="3" fillId="5" borderId="4" xfId="0" applyFont="1" applyFill="1" applyBorder="1" applyAlignment="1"/>
    <xf numFmtId="0" fontId="5" fillId="5" borderId="4" xfId="0" applyFont="1" applyFill="1" applyBorder="1"/>
    <xf numFmtId="0" fontId="5" fillId="5" borderId="4" xfId="0" applyFont="1" applyFill="1" applyBorder="1" applyAlignment="1"/>
    <xf numFmtId="0" fontId="5" fillId="0" borderId="4" xfId="0" applyFont="1" applyFill="1" applyBorder="1"/>
    <xf numFmtId="0" fontId="5" fillId="0" borderId="4" xfId="0" applyFont="1" applyFill="1" applyBorder="1" applyAlignment="1"/>
    <xf numFmtId="164" fontId="2" fillId="4" borderId="4" xfId="1" applyNumberFormat="1" applyFont="1" applyFill="1" applyBorder="1" applyAlignment="1">
      <alignment horizontal="right" wrapText="1"/>
    </xf>
    <xf numFmtId="0" fontId="3" fillId="0" borderId="5" xfId="0" applyFont="1" applyFill="1" applyBorder="1"/>
    <xf numFmtId="0" fontId="3" fillId="0" borderId="5" xfId="0" applyFont="1" applyFill="1" applyBorder="1" applyAlignment="1"/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0" fontId="3" fillId="0" borderId="6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/>
    <xf numFmtId="0" fontId="5" fillId="0" borderId="5" xfId="0" applyFont="1" applyFill="1" applyBorder="1"/>
    <xf numFmtId="0" fontId="5" fillId="0" borderId="5" xfId="0" applyFont="1" applyFill="1" applyBorder="1" applyAlignment="1"/>
    <xf numFmtId="0" fontId="3" fillId="0" borderId="6" xfId="0" applyFont="1" applyFill="1" applyBorder="1" applyAlignment="1"/>
    <xf numFmtId="165" fontId="2" fillId="4" borderId="4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2" fillId="6" borderId="4" xfId="0" applyFont="1" applyFill="1" applyBorder="1"/>
    <xf numFmtId="0" fontId="2" fillId="0" borderId="6" xfId="0" applyFont="1" applyFill="1" applyBorder="1" applyAlignment="1"/>
    <xf numFmtId="0" fontId="5" fillId="0" borderId="5" xfId="0" applyFont="1" applyFill="1" applyBorder="1" applyAlignment="1">
      <alignment wrapText="1"/>
    </xf>
    <xf numFmtId="38" fontId="6" fillId="3" borderId="4" xfId="1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 wrapText="1"/>
    </xf>
    <xf numFmtId="164" fontId="2" fillId="2" borderId="4" xfId="1" applyNumberFormat="1" applyFont="1" applyFill="1" applyBorder="1" applyAlignment="1">
      <alignment horizontal="right"/>
    </xf>
    <xf numFmtId="0" fontId="2" fillId="6" borderId="4" xfId="0" applyFont="1" applyFill="1" applyBorder="1" applyAlignment="1"/>
    <xf numFmtId="0" fontId="7" fillId="0" borderId="4" xfId="0" applyFont="1" applyFill="1" applyBorder="1" applyAlignment="1"/>
    <xf numFmtId="0" fontId="2" fillId="5" borderId="4" xfId="0" applyFont="1" applyFill="1" applyBorder="1" applyAlignment="1">
      <alignment horizontal="right"/>
    </xf>
    <xf numFmtId="0" fontId="2" fillId="4" borderId="4" xfId="0" applyFont="1" applyFill="1" applyBorder="1" applyAlignment="1"/>
    <xf numFmtId="14" fontId="2" fillId="2" borderId="4" xfId="0" applyNumberFormat="1" applyFont="1" applyFill="1" applyBorder="1" applyAlignment="1">
      <alignment horizontal="center" wrapText="1"/>
    </xf>
    <xf numFmtId="3" fontId="3" fillId="7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horizontal="right" wrapText="1"/>
    </xf>
    <xf numFmtId="3" fontId="2" fillId="8" borderId="4" xfId="0" applyNumberFormat="1" applyFont="1" applyFill="1" applyBorder="1"/>
    <xf numFmtId="3" fontId="4" fillId="0" borderId="4" xfId="0" applyNumberFormat="1" applyFont="1" applyBorder="1"/>
    <xf numFmtId="3" fontId="3" fillId="7" borderId="4" xfId="0" applyNumberFormat="1" applyFont="1" applyFill="1" applyBorder="1"/>
    <xf numFmtId="3" fontId="2" fillId="7" borderId="4" xfId="0" applyNumberFormat="1" applyFont="1" applyFill="1" applyBorder="1"/>
    <xf numFmtId="3" fontId="2" fillId="0" borderId="4" xfId="1" applyNumberFormat="1" applyFont="1" applyFill="1" applyBorder="1" applyAlignment="1">
      <alignment horizontal="right" wrapText="1"/>
    </xf>
    <xf numFmtId="3" fontId="2" fillId="4" borderId="4" xfId="1" applyNumberFormat="1" applyFont="1" applyFill="1" applyBorder="1" applyAlignment="1">
      <alignment horizontal="right" wrapText="1"/>
    </xf>
    <xf numFmtId="3" fontId="2" fillId="2" borderId="4" xfId="1" applyNumberFormat="1" applyFont="1" applyFill="1" applyBorder="1" applyAlignment="1">
      <alignment horizontal="right"/>
    </xf>
    <xf numFmtId="3" fontId="2" fillId="5" borderId="4" xfId="1" applyNumberFormat="1" applyFont="1" applyFill="1" applyBorder="1" applyAlignment="1">
      <alignment wrapText="1"/>
    </xf>
    <xf numFmtId="3" fontId="3" fillId="0" borderId="4" xfId="1" applyNumberFormat="1" applyFont="1" applyFill="1" applyBorder="1" applyAlignment="1"/>
    <xf numFmtId="3" fontId="2" fillId="0" borderId="4" xfId="1" applyNumberFormat="1" applyFont="1" applyFill="1" applyBorder="1" applyAlignment="1">
      <alignment wrapText="1"/>
    </xf>
    <xf numFmtId="3" fontId="2" fillId="4" borderId="4" xfId="1" applyNumberFormat="1" applyFont="1" applyFill="1" applyBorder="1" applyAlignment="1">
      <alignment wrapText="1"/>
    </xf>
    <xf numFmtId="3" fontId="2" fillId="9" borderId="6" xfId="0" applyNumberFormat="1" applyFont="1" applyFill="1" applyBorder="1"/>
    <xf numFmtId="3" fontId="6" fillId="0" borderId="4" xfId="0" applyNumberFormat="1" applyFont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38" fontId="2" fillId="0" borderId="4" xfId="1" applyNumberFormat="1" applyFont="1" applyFill="1" applyBorder="1" applyAlignment="1">
      <alignment horizontal="right" wrapText="1"/>
    </xf>
    <xf numFmtId="38" fontId="3" fillId="0" borderId="4" xfId="1" applyNumberFormat="1" applyFont="1" applyFill="1" applyBorder="1" applyAlignment="1">
      <alignment horizontal="right"/>
    </xf>
    <xf numFmtId="38" fontId="2" fillId="5" borderId="4" xfId="1" applyNumberFormat="1" applyFont="1" applyFill="1" applyBorder="1" applyAlignment="1">
      <alignment horizontal="right" wrapText="1"/>
    </xf>
    <xf numFmtId="165" fontId="2" fillId="4" borderId="4" xfId="1" applyNumberFormat="1" applyFont="1" applyFill="1" applyBorder="1" applyAlignment="1">
      <alignment horizontal="right"/>
    </xf>
    <xf numFmtId="3" fontId="4" fillId="0" borderId="0" xfId="0" applyNumberFormat="1" applyFont="1"/>
    <xf numFmtId="3" fontId="6" fillId="0" borderId="4" xfId="0" applyNumberFormat="1" applyFont="1" applyBorder="1"/>
    <xf numFmtId="165" fontId="2" fillId="0" borderId="4" xfId="1" applyNumberFormat="1" applyFont="1" applyFill="1" applyBorder="1"/>
    <xf numFmtId="3" fontId="4" fillId="3" borderId="4" xfId="2" applyNumberFormat="1" applyFont="1" applyBorder="1" applyAlignment="1">
      <alignment horizontal="right"/>
    </xf>
    <xf numFmtId="3" fontId="4" fillId="3" borderId="4" xfId="2" applyNumberFormat="1" applyFont="1" applyBorder="1"/>
    <xf numFmtId="3" fontId="8" fillId="0" borderId="4" xfId="0" applyNumberFormat="1" applyFont="1" applyBorder="1"/>
    <xf numFmtId="3" fontId="6" fillId="12" borderId="4" xfId="0" applyNumberFormat="1" applyFont="1" applyFill="1" applyBorder="1"/>
    <xf numFmtId="3" fontId="2" fillId="10" borderId="4" xfId="0" applyNumberFormat="1" applyFont="1" applyFill="1" applyBorder="1"/>
    <xf numFmtId="0" fontId="3" fillId="0" borderId="0" xfId="0" applyFont="1" applyFill="1" applyBorder="1" applyAlignment="1"/>
    <xf numFmtId="3" fontId="6" fillId="11" borderId="4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3">
    <cellStyle name="Migliaia" xfId="1" builtinId="3"/>
    <cellStyle name="Normale" xfId="0" builtinId="0"/>
    <cellStyle name="SAS FM Read-only data cell (read-only table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C1" workbookViewId="0">
      <selection activeCell="E19" sqref="E19"/>
    </sheetView>
  </sheetViews>
  <sheetFormatPr defaultRowHeight="15" x14ac:dyDescent="0.25"/>
  <cols>
    <col min="1" max="1" width="2.7109375" bestFit="1" customWidth="1"/>
    <col min="2" max="2" width="4" bestFit="1" customWidth="1"/>
    <col min="3" max="3" width="1.85546875" bestFit="1" customWidth="1"/>
    <col min="4" max="4" width="2.42578125" bestFit="1" customWidth="1"/>
    <col min="5" max="5" width="51" bestFit="1" customWidth="1"/>
    <col min="6" max="6" width="19.140625" bestFit="1" customWidth="1"/>
    <col min="7" max="7" width="13.5703125" bestFit="1" customWidth="1"/>
    <col min="9" max="9" width="39.85546875" style="66" customWidth="1"/>
    <col min="10" max="10" width="33.42578125" customWidth="1"/>
    <col min="11" max="11" width="17.28515625" bestFit="1" customWidth="1"/>
  </cols>
  <sheetData>
    <row r="2" spans="1:9" x14ac:dyDescent="0.25">
      <c r="A2" s="76" t="s">
        <v>0</v>
      </c>
      <c r="B2" s="77"/>
      <c r="C2" s="77"/>
      <c r="D2" s="77"/>
      <c r="E2" s="78"/>
      <c r="F2" s="44">
        <v>43830</v>
      </c>
      <c r="G2" s="2">
        <v>43465</v>
      </c>
    </row>
    <row r="3" spans="1:9" ht="40.5" customHeight="1" x14ac:dyDescent="0.25">
      <c r="A3" s="3"/>
      <c r="B3" s="3"/>
      <c r="C3" s="3">
        <v>1</v>
      </c>
      <c r="D3" s="3"/>
      <c r="E3" s="4" t="s">
        <v>1</v>
      </c>
      <c r="F3" s="46"/>
      <c r="G3" s="4"/>
      <c r="I3"/>
    </row>
    <row r="4" spans="1:9" x14ac:dyDescent="0.25">
      <c r="A4" s="3"/>
      <c r="B4" s="3"/>
      <c r="C4" s="3"/>
      <c r="D4" s="3"/>
      <c r="E4" s="5" t="s">
        <v>2</v>
      </c>
      <c r="F4" s="47"/>
      <c r="G4" s="6"/>
      <c r="I4"/>
    </row>
    <row r="5" spans="1:9" x14ac:dyDescent="0.25">
      <c r="A5" s="3"/>
      <c r="B5" s="3"/>
      <c r="C5" s="3"/>
      <c r="D5" s="3"/>
      <c r="E5" s="7" t="s">
        <v>3</v>
      </c>
      <c r="F5" s="46"/>
      <c r="G5" s="4"/>
      <c r="I5"/>
    </row>
    <row r="6" spans="1:9" x14ac:dyDescent="0.25">
      <c r="A6" s="3" t="s">
        <v>4</v>
      </c>
      <c r="B6" s="3"/>
      <c r="C6" s="3"/>
      <c r="D6" s="3"/>
      <c r="E6" s="7" t="s">
        <v>5</v>
      </c>
      <c r="F6" s="46"/>
      <c r="G6" s="4"/>
      <c r="I6"/>
    </row>
    <row r="7" spans="1:9" x14ac:dyDescent="0.25">
      <c r="A7" s="8"/>
      <c r="B7" s="8"/>
      <c r="C7" s="8">
        <v>1</v>
      </c>
      <c r="D7" s="8"/>
      <c r="E7" s="9" t="s">
        <v>6</v>
      </c>
      <c r="F7" s="45">
        <v>7465</v>
      </c>
      <c r="G7" s="49">
        <v>10152</v>
      </c>
      <c r="H7" s="74"/>
      <c r="I7"/>
    </row>
    <row r="8" spans="1:9" x14ac:dyDescent="0.25">
      <c r="A8" s="8"/>
      <c r="B8" s="8"/>
      <c r="C8" s="8">
        <v>2</v>
      </c>
      <c r="D8" s="8"/>
      <c r="E8" s="9" t="s">
        <v>7</v>
      </c>
      <c r="F8" s="45">
        <v>15256</v>
      </c>
      <c r="G8" s="49">
        <v>22883</v>
      </c>
      <c r="I8"/>
    </row>
    <row r="9" spans="1:9" x14ac:dyDescent="0.25">
      <c r="A9" s="8"/>
      <c r="B9" s="8"/>
      <c r="C9" s="8">
        <v>3</v>
      </c>
      <c r="D9" s="8"/>
      <c r="E9" s="9" t="s">
        <v>8</v>
      </c>
      <c r="F9" s="45">
        <v>1206768</v>
      </c>
      <c r="G9" s="49">
        <v>1186247</v>
      </c>
      <c r="I9"/>
    </row>
    <row r="10" spans="1:9" x14ac:dyDescent="0.25">
      <c r="A10" s="8"/>
      <c r="B10" s="8"/>
      <c r="C10" s="8">
        <v>4</v>
      </c>
      <c r="D10" s="8"/>
      <c r="E10" s="9" t="s">
        <v>9</v>
      </c>
      <c r="F10" s="45">
        <v>2509600</v>
      </c>
      <c r="G10" s="49">
        <v>2254002</v>
      </c>
      <c r="I10"/>
    </row>
    <row r="11" spans="1:9" x14ac:dyDescent="0.25">
      <c r="A11" s="8"/>
      <c r="B11" s="8"/>
      <c r="C11" s="8">
        <v>5</v>
      </c>
      <c r="D11" s="8"/>
      <c r="E11" s="9" t="s">
        <v>10</v>
      </c>
      <c r="F11" s="45">
        <v>0</v>
      </c>
      <c r="G11" s="49">
        <v>0</v>
      </c>
      <c r="I11"/>
    </row>
    <row r="12" spans="1:9" x14ac:dyDescent="0.25">
      <c r="A12" s="8"/>
      <c r="B12" s="8"/>
      <c r="C12" s="8">
        <v>6</v>
      </c>
      <c r="D12" s="8"/>
      <c r="E12" s="9" t="s">
        <v>11</v>
      </c>
      <c r="F12" s="45">
        <v>237012942</v>
      </c>
      <c r="G12" s="49">
        <v>207578039</v>
      </c>
      <c r="I12"/>
    </row>
    <row r="13" spans="1:9" x14ac:dyDescent="0.25">
      <c r="A13" s="8"/>
      <c r="B13" s="8"/>
      <c r="C13" s="8">
        <v>9</v>
      </c>
      <c r="D13" s="8"/>
      <c r="E13" s="9" t="s">
        <v>12</v>
      </c>
      <c r="F13" s="45">
        <v>939662347</v>
      </c>
      <c r="G13" s="49">
        <v>929883437</v>
      </c>
      <c r="I13"/>
    </row>
    <row r="14" spans="1:9" x14ac:dyDescent="0.25">
      <c r="A14" s="10"/>
      <c r="B14" s="10"/>
      <c r="C14" s="10"/>
      <c r="D14" s="10"/>
      <c r="E14" s="11" t="s">
        <v>13</v>
      </c>
      <c r="F14" s="48">
        <f>SUM(F7:F13)</f>
        <v>1180414378</v>
      </c>
      <c r="G14" s="75">
        <v>1140934760</v>
      </c>
      <c r="I14"/>
    </row>
    <row r="15" spans="1:9" x14ac:dyDescent="0.25">
      <c r="A15" s="3" t="s">
        <v>14</v>
      </c>
      <c r="B15" s="3"/>
      <c r="C15" s="3"/>
      <c r="D15" s="3"/>
      <c r="E15" s="7" t="s">
        <v>15</v>
      </c>
      <c r="F15" s="49"/>
      <c r="G15" s="12"/>
      <c r="I15"/>
    </row>
    <row r="16" spans="1:9" x14ac:dyDescent="0.25">
      <c r="A16" s="13"/>
      <c r="B16" s="13"/>
      <c r="C16" s="13">
        <v>1</v>
      </c>
      <c r="D16" s="13"/>
      <c r="E16" s="14" t="s">
        <v>16</v>
      </c>
      <c r="F16" s="50">
        <v>414792445</v>
      </c>
      <c r="G16" s="49">
        <v>406652787</v>
      </c>
      <c r="I16"/>
    </row>
    <row r="17" spans="1:9" x14ac:dyDescent="0.25">
      <c r="A17" s="13"/>
      <c r="B17" s="13" t="s">
        <v>17</v>
      </c>
      <c r="C17" s="13"/>
      <c r="D17" s="13"/>
      <c r="E17" s="14" t="s">
        <v>18</v>
      </c>
      <c r="F17" s="50">
        <v>50710365</v>
      </c>
      <c r="G17" s="49">
        <v>50263796</v>
      </c>
      <c r="I17"/>
    </row>
    <row r="18" spans="1:9" x14ac:dyDescent="0.25">
      <c r="A18" s="13"/>
      <c r="B18" s="13" t="s">
        <v>19</v>
      </c>
      <c r="C18" s="13"/>
      <c r="D18" s="13"/>
      <c r="E18" s="14" t="s">
        <v>20</v>
      </c>
      <c r="F18" s="50">
        <v>10717833</v>
      </c>
      <c r="G18" s="49">
        <v>12048560</v>
      </c>
      <c r="I18"/>
    </row>
    <row r="19" spans="1:9" x14ac:dyDescent="0.25">
      <c r="A19" s="13"/>
      <c r="B19" s="13" t="s">
        <v>21</v>
      </c>
      <c r="C19" s="13"/>
      <c r="D19" s="13"/>
      <c r="E19" s="14" t="s">
        <v>22</v>
      </c>
      <c r="F19" s="50">
        <v>353364247</v>
      </c>
      <c r="G19" s="49">
        <v>344340431</v>
      </c>
      <c r="I19"/>
    </row>
    <row r="20" spans="1:9" x14ac:dyDescent="0.25">
      <c r="A20" s="13"/>
      <c r="B20" s="13" t="s">
        <v>23</v>
      </c>
      <c r="C20" s="13"/>
      <c r="D20" s="13"/>
      <c r="E20" s="14" t="s">
        <v>24</v>
      </c>
      <c r="F20" s="50">
        <v>0</v>
      </c>
      <c r="G20" s="49">
        <v>0</v>
      </c>
      <c r="I20"/>
    </row>
    <row r="21" spans="1:9" x14ac:dyDescent="0.25">
      <c r="A21" s="13" t="s">
        <v>25</v>
      </c>
      <c r="B21" s="13"/>
      <c r="C21" s="13">
        <v>2</v>
      </c>
      <c r="D21" s="13"/>
      <c r="E21" s="14" t="s">
        <v>26</v>
      </c>
      <c r="F21" s="50">
        <v>2602942421</v>
      </c>
      <c r="G21" s="49">
        <v>2530752812</v>
      </c>
      <c r="I21"/>
    </row>
    <row r="22" spans="1:9" x14ac:dyDescent="0.25">
      <c r="A22" s="13"/>
      <c r="B22" s="13" t="s">
        <v>27</v>
      </c>
      <c r="C22" s="13"/>
      <c r="D22" s="13"/>
      <c r="E22" s="14" t="s">
        <v>28</v>
      </c>
      <c r="F22" s="50">
        <v>106411116</v>
      </c>
      <c r="G22" s="49">
        <v>53970360</v>
      </c>
      <c r="I22"/>
    </row>
    <row r="23" spans="1:9" x14ac:dyDescent="0.25">
      <c r="A23" s="13"/>
      <c r="B23" s="13"/>
      <c r="C23" s="13"/>
      <c r="D23" s="15" t="s">
        <v>29</v>
      </c>
      <c r="E23" s="16" t="s">
        <v>30</v>
      </c>
      <c r="F23" s="50">
        <v>0</v>
      </c>
      <c r="G23" s="49">
        <v>0</v>
      </c>
      <c r="I23"/>
    </row>
    <row r="24" spans="1:9" x14ac:dyDescent="0.25">
      <c r="A24" s="13"/>
      <c r="B24" s="13" t="s">
        <v>31</v>
      </c>
      <c r="C24" s="13"/>
      <c r="D24" s="13"/>
      <c r="E24" s="14" t="s">
        <v>20</v>
      </c>
      <c r="F24" s="50">
        <v>2125214007</v>
      </c>
      <c r="G24" s="49">
        <v>2133473943</v>
      </c>
      <c r="I24"/>
    </row>
    <row r="25" spans="1:9" x14ac:dyDescent="0.25">
      <c r="A25" s="13"/>
      <c r="B25" s="13"/>
      <c r="C25" s="13"/>
      <c r="D25" s="15" t="s">
        <v>29</v>
      </c>
      <c r="E25" s="16" t="s">
        <v>30</v>
      </c>
      <c r="F25" s="50">
        <v>0</v>
      </c>
      <c r="G25" s="49">
        <v>0</v>
      </c>
      <c r="I25"/>
    </row>
    <row r="26" spans="1:9" x14ac:dyDescent="0.25">
      <c r="A26" s="8"/>
      <c r="B26" s="8" t="s">
        <v>32</v>
      </c>
      <c r="C26" s="8"/>
      <c r="D26" s="8"/>
      <c r="E26" s="9" t="s">
        <v>33</v>
      </c>
      <c r="F26" s="50">
        <v>73503449</v>
      </c>
      <c r="G26" s="49">
        <v>60507582</v>
      </c>
      <c r="I26"/>
    </row>
    <row r="27" spans="1:9" x14ac:dyDescent="0.25">
      <c r="A27" s="8"/>
      <c r="B27" s="8"/>
      <c r="C27" s="8"/>
      <c r="D27" s="17" t="s">
        <v>29</v>
      </c>
      <c r="E27" s="18" t="s">
        <v>30</v>
      </c>
      <c r="F27" s="50">
        <v>0</v>
      </c>
      <c r="G27" s="49">
        <v>0</v>
      </c>
      <c r="I27"/>
    </row>
    <row r="28" spans="1:9" x14ac:dyDescent="0.25">
      <c r="A28" s="8"/>
      <c r="B28" s="8" t="s">
        <v>34</v>
      </c>
      <c r="C28" s="8"/>
      <c r="D28" s="8"/>
      <c r="E28" s="9" t="s">
        <v>35</v>
      </c>
      <c r="F28" s="50">
        <v>26318644</v>
      </c>
      <c r="G28" s="49">
        <v>27579643</v>
      </c>
      <c r="I28"/>
    </row>
    <row r="29" spans="1:9" x14ac:dyDescent="0.25">
      <c r="A29" s="8"/>
      <c r="B29" s="8" t="s">
        <v>36</v>
      </c>
      <c r="C29" s="8"/>
      <c r="D29" s="8"/>
      <c r="E29" s="9" t="s">
        <v>37</v>
      </c>
      <c r="F29" s="50">
        <v>36928990</v>
      </c>
      <c r="G29" s="49">
        <v>12357653</v>
      </c>
      <c r="I29"/>
    </row>
    <row r="30" spans="1:9" x14ac:dyDescent="0.25">
      <c r="A30" s="8"/>
      <c r="B30" s="8" t="s">
        <v>38</v>
      </c>
      <c r="C30" s="8"/>
      <c r="D30" s="8"/>
      <c r="E30" s="9" t="s">
        <v>39</v>
      </c>
      <c r="F30" s="50">
        <v>2219619</v>
      </c>
      <c r="G30" s="49">
        <v>2720437</v>
      </c>
      <c r="I30"/>
    </row>
    <row r="31" spans="1:9" x14ac:dyDescent="0.25">
      <c r="A31" s="8"/>
      <c r="B31" s="8" t="s">
        <v>40</v>
      </c>
      <c r="C31" s="8"/>
      <c r="D31" s="8"/>
      <c r="E31" s="9" t="s">
        <v>41</v>
      </c>
      <c r="F31" s="50">
        <v>3202478</v>
      </c>
      <c r="G31" s="49">
        <v>2806675</v>
      </c>
      <c r="I31"/>
    </row>
    <row r="32" spans="1:9" x14ac:dyDescent="0.25">
      <c r="A32" s="8"/>
      <c r="B32" s="8" t="s">
        <v>42</v>
      </c>
      <c r="C32" s="8"/>
      <c r="D32" s="8"/>
      <c r="E32" s="9" t="s">
        <v>22</v>
      </c>
      <c r="F32" s="50">
        <v>1673434</v>
      </c>
      <c r="G32" s="49">
        <v>1761885</v>
      </c>
      <c r="I32"/>
    </row>
    <row r="33" spans="1:9" x14ac:dyDescent="0.25">
      <c r="A33" s="8"/>
      <c r="B33" s="8" t="s">
        <v>43</v>
      </c>
      <c r="C33" s="8"/>
      <c r="D33" s="8"/>
      <c r="E33" s="9" t="s">
        <v>44</v>
      </c>
      <c r="F33" s="50">
        <v>227470684</v>
      </c>
      <c r="G33" s="49">
        <v>235574634</v>
      </c>
      <c r="I33"/>
    </row>
    <row r="34" spans="1:9" x14ac:dyDescent="0.25">
      <c r="A34" s="13"/>
      <c r="B34" s="13"/>
      <c r="C34" s="13">
        <v>3</v>
      </c>
      <c r="D34" s="13"/>
      <c r="E34" s="14" t="s">
        <v>11</v>
      </c>
      <c r="F34" s="50">
        <v>154496650</v>
      </c>
      <c r="G34" s="49">
        <v>221768486</v>
      </c>
      <c r="I34"/>
    </row>
    <row r="35" spans="1:9" x14ac:dyDescent="0.25">
      <c r="A35" s="10"/>
      <c r="B35" s="10"/>
      <c r="C35" s="10"/>
      <c r="D35" s="10"/>
      <c r="E35" s="11" t="s">
        <v>45</v>
      </c>
      <c r="F35" s="48">
        <f>F16+F21+F34</f>
        <v>3172231516</v>
      </c>
      <c r="G35" s="19">
        <f>G16+G21+G34</f>
        <v>3159174085</v>
      </c>
      <c r="I35"/>
    </row>
    <row r="36" spans="1:9" x14ac:dyDescent="0.25">
      <c r="A36" s="3" t="s">
        <v>46</v>
      </c>
      <c r="B36" s="3"/>
      <c r="C36" s="3"/>
      <c r="D36" s="3"/>
      <c r="E36" s="7" t="s">
        <v>47</v>
      </c>
      <c r="F36" s="49"/>
      <c r="G36" s="12"/>
      <c r="I36"/>
    </row>
    <row r="37" spans="1:9" x14ac:dyDescent="0.25">
      <c r="A37" s="13"/>
      <c r="B37" s="13"/>
      <c r="C37" s="13">
        <v>1</v>
      </c>
      <c r="D37" s="13"/>
      <c r="E37" s="14" t="s">
        <v>48</v>
      </c>
      <c r="F37" s="50">
        <v>14998493</v>
      </c>
      <c r="G37" s="49">
        <v>13518273</v>
      </c>
      <c r="I37"/>
    </row>
    <row r="38" spans="1:9" x14ac:dyDescent="0.25">
      <c r="A38" s="13"/>
      <c r="B38" s="13"/>
      <c r="C38" s="13"/>
      <c r="D38" s="15" t="s">
        <v>29</v>
      </c>
      <c r="E38" s="16" t="s">
        <v>49</v>
      </c>
      <c r="F38" s="50">
        <v>0</v>
      </c>
      <c r="G38" s="49">
        <v>0</v>
      </c>
      <c r="I38"/>
    </row>
    <row r="39" spans="1:9" x14ac:dyDescent="0.25">
      <c r="A39" s="13"/>
      <c r="B39" s="13"/>
      <c r="C39" s="13"/>
      <c r="D39" s="15" t="s">
        <v>50</v>
      </c>
      <c r="E39" s="16" t="s">
        <v>51</v>
      </c>
      <c r="F39" s="50">
        <v>0</v>
      </c>
      <c r="G39" s="49">
        <v>3502</v>
      </c>
      <c r="I39"/>
    </row>
    <row r="40" spans="1:9" x14ac:dyDescent="0.25">
      <c r="A40" s="13"/>
      <c r="B40" s="13"/>
      <c r="C40" s="13"/>
      <c r="D40" s="15" t="s">
        <v>52</v>
      </c>
      <c r="E40" s="16" t="s">
        <v>53</v>
      </c>
      <c r="F40" s="50">
        <v>14998493</v>
      </c>
      <c r="G40" s="49">
        <v>13514771</v>
      </c>
      <c r="I40"/>
    </row>
    <row r="41" spans="1:9" x14ac:dyDescent="0.25">
      <c r="A41" s="13"/>
      <c r="B41" s="13"/>
      <c r="C41" s="13">
        <v>2</v>
      </c>
      <c r="D41" s="13"/>
      <c r="E41" s="14" t="s">
        <v>54</v>
      </c>
      <c r="F41" s="50">
        <v>13487557</v>
      </c>
      <c r="G41" s="49">
        <v>15742337</v>
      </c>
      <c r="I41"/>
    </row>
    <row r="42" spans="1:9" x14ac:dyDescent="0.25">
      <c r="A42" s="13"/>
      <c r="B42" s="13"/>
      <c r="C42" s="13"/>
      <c r="D42" s="15" t="s">
        <v>29</v>
      </c>
      <c r="E42" s="16" t="s">
        <v>55</v>
      </c>
      <c r="F42" s="50">
        <v>944252</v>
      </c>
      <c r="G42" s="49">
        <v>3996407</v>
      </c>
      <c r="I42"/>
    </row>
    <row r="43" spans="1:9" x14ac:dyDescent="0.25">
      <c r="A43" s="13"/>
      <c r="B43" s="13"/>
      <c r="C43" s="13"/>
      <c r="D43" s="15" t="s">
        <v>50</v>
      </c>
      <c r="E43" s="16" t="s">
        <v>49</v>
      </c>
      <c r="F43" s="50">
        <v>0</v>
      </c>
      <c r="G43" s="49">
        <v>0</v>
      </c>
      <c r="I43"/>
    </row>
    <row r="44" spans="1:9" x14ac:dyDescent="0.25">
      <c r="A44" s="13"/>
      <c r="B44" s="13"/>
      <c r="C44" s="13"/>
      <c r="D44" s="15" t="s">
        <v>52</v>
      </c>
      <c r="E44" s="16" t="s">
        <v>56</v>
      </c>
      <c r="F44" s="50">
        <v>0</v>
      </c>
      <c r="G44" s="49">
        <v>0</v>
      </c>
      <c r="I44"/>
    </row>
    <row r="45" spans="1:9" x14ac:dyDescent="0.25">
      <c r="A45" s="13"/>
      <c r="B45" s="13"/>
      <c r="C45" s="13"/>
      <c r="D45" s="15" t="s">
        <v>57</v>
      </c>
      <c r="E45" s="16" t="s">
        <v>58</v>
      </c>
      <c r="F45" s="50">
        <v>12543305</v>
      </c>
      <c r="G45" s="49">
        <v>11745930</v>
      </c>
      <c r="I45"/>
    </row>
    <row r="46" spans="1:9" x14ac:dyDescent="0.25">
      <c r="A46" s="20"/>
      <c r="B46" s="20"/>
      <c r="C46" s="20">
        <v>3</v>
      </c>
      <c r="D46" s="20"/>
      <c r="E46" s="21" t="s">
        <v>59</v>
      </c>
      <c r="F46" s="50">
        <v>926902</v>
      </c>
      <c r="G46" s="49">
        <v>0</v>
      </c>
      <c r="I46"/>
    </row>
    <row r="47" spans="1:9" x14ac:dyDescent="0.25">
      <c r="A47" s="10"/>
      <c r="B47" s="10"/>
      <c r="C47" s="10"/>
      <c r="D47" s="10"/>
      <c r="E47" s="11" t="s">
        <v>60</v>
      </c>
      <c r="F47" s="48">
        <f>F37+F41+F46</f>
        <v>29412952</v>
      </c>
      <c r="G47" s="19">
        <f>G37+G41+G46</f>
        <v>29260610</v>
      </c>
      <c r="I47"/>
    </row>
    <row r="48" spans="1:9" x14ac:dyDescent="0.25">
      <c r="A48" s="22"/>
      <c r="B48" s="22"/>
      <c r="C48" s="22"/>
      <c r="D48" s="22"/>
      <c r="E48" s="23" t="s">
        <v>61</v>
      </c>
      <c r="F48" s="51">
        <f>F14+F35+F47</f>
        <v>4382058846</v>
      </c>
      <c r="G48" s="38">
        <f>G14+G35+G47</f>
        <v>4329369455</v>
      </c>
      <c r="I48"/>
    </row>
    <row r="49" spans="1:9" x14ac:dyDescent="0.25">
      <c r="A49" s="3"/>
      <c r="B49" s="3"/>
      <c r="C49" s="3"/>
      <c r="D49" s="3"/>
      <c r="E49" s="7" t="s">
        <v>62</v>
      </c>
      <c r="F49" s="49"/>
      <c r="G49" s="12"/>
      <c r="I49"/>
    </row>
    <row r="50" spans="1:9" x14ac:dyDescent="0.25">
      <c r="A50" s="3" t="s">
        <v>4</v>
      </c>
      <c r="B50" s="3"/>
      <c r="C50" s="3"/>
      <c r="D50" s="3"/>
      <c r="E50" s="7" t="s">
        <v>63</v>
      </c>
      <c r="F50" s="50">
        <v>9027460</v>
      </c>
      <c r="G50" s="49">
        <v>8802852</v>
      </c>
      <c r="I50"/>
    </row>
    <row r="51" spans="1:9" x14ac:dyDescent="0.25">
      <c r="A51" s="3"/>
      <c r="B51" s="3"/>
      <c r="C51" s="3"/>
      <c r="D51" s="3"/>
      <c r="E51" s="7" t="s">
        <v>64</v>
      </c>
      <c r="F51" s="51">
        <v>9027460</v>
      </c>
      <c r="G51" s="67">
        <v>8802852</v>
      </c>
      <c r="I51"/>
    </row>
    <row r="52" spans="1:9" x14ac:dyDescent="0.25">
      <c r="A52" s="3" t="s">
        <v>14</v>
      </c>
      <c r="B52" s="3"/>
      <c r="C52" s="3"/>
      <c r="D52" s="3"/>
      <c r="E52" s="7" t="s">
        <v>65</v>
      </c>
      <c r="F52" s="49"/>
      <c r="G52" s="49"/>
      <c r="I52"/>
    </row>
    <row r="53" spans="1:9" x14ac:dyDescent="0.25">
      <c r="A53" s="8"/>
      <c r="B53" s="8"/>
      <c r="C53" s="8">
        <v>1</v>
      </c>
      <c r="D53" s="8"/>
      <c r="E53" s="9" t="s">
        <v>66</v>
      </c>
      <c r="F53" s="50">
        <v>727937038</v>
      </c>
      <c r="G53" s="49">
        <v>638002369</v>
      </c>
      <c r="I53"/>
    </row>
    <row r="54" spans="1:9" x14ac:dyDescent="0.25">
      <c r="A54" s="8"/>
      <c r="B54" s="8"/>
      <c r="C54" s="8"/>
      <c r="D54" s="17" t="s">
        <v>29</v>
      </c>
      <c r="E54" s="18" t="s">
        <v>67</v>
      </c>
      <c r="F54" s="50">
        <v>472662401</v>
      </c>
      <c r="G54" s="49">
        <v>412605144</v>
      </c>
      <c r="I54"/>
    </row>
    <row r="55" spans="1:9" x14ac:dyDescent="0.25">
      <c r="A55" s="8"/>
      <c r="B55" s="8"/>
      <c r="C55" s="8"/>
      <c r="D55" s="17" t="s">
        <v>50</v>
      </c>
      <c r="E55" s="18" t="s">
        <v>68</v>
      </c>
      <c r="F55" s="50">
        <v>255274637</v>
      </c>
      <c r="G55" s="49">
        <v>225397225</v>
      </c>
      <c r="I55"/>
    </row>
    <row r="56" spans="1:9" x14ac:dyDescent="0.25">
      <c r="A56" s="8"/>
      <c r="B56" s="8"/>
      <c r="C56" s="8"/>
      <c r="D56" s="17" t="s">
        <v>52</v>
      </c>
      <c r="E56" s="18" t="s">
        <v>69</v>
      </c>
      <c r="F56" s="50">
        <v>0</v>
      </c>
      <c r="G56" s="49">
        <v>0</v>
      </c>
      <c r="I56"/>
    </row>
    <row r="57" spans="1:9" x14ac:dyDescent="0.25">
      <c r="A57" s="20"/>
      <c r="B57" s="20"/>
      <c r="C57" s="20">
        <v>2</v>
      </c>
      <c r="D57" s="20"/>
      <c r="E57" s="21" t="s">
        <v>70</v>
      </c>
      <c r="F57" s="50">
        <v>7893634779</v>
      </c>
      <c r="G57" s="49">
        <v>7612972608</v>
      </c>
      <c r="I57"/>
    </row>
    <row r="58" spans="1:9" x14ac:dyDescent="0.25">
      <c r="A58" s="8"/>
      <c r="B58" s="8"/>
      <c r="C58" s="8"/>
      <c r="D58" s="17" t="s">
        <v>29</v>
      </c>
      <c r="E58" s="18" t="s">
        <v>71</v>
      </c>
      <c r="F58" s="50">
        <v>6798401863</v>
      </c>
      <c r="G58" s="49">
        <v>6711699257</v>
      </c>
      <c r="I58"/>
    </row>
    <row r="59" spans="1:9" x14ac:dyDescent="0.25">
      <c r="A59" s="24"/>
      <c r="B59" s="24"/>
      <c r="C59" s="24"/>
      <c r="D59" s="25" t="s">
        <v>50</v>
      </c>
      <c r="E59" s="26" t="s">
        <v>49</v>
      </c>
      <c r="F59" s="50">
        <v>0</v>
      </c>
      <c r="G59" s="49">
        <v>0</v>
      </c>
      <c r="I59"/>
    </row>
    <row r="60" spans="1:9" x14ac:dyDescent="0.25">
      <c r="A60" s="8"/>
      <c r="B60" s="8"/>
      <c r="C60" s="8"/>
      <c r="D60" s="17" t="s">
        <v>52</v>
      </c>
      <c r="E60" s="18" t="s">
        <v>51</v>
      </c>
      <c r="F60" s="50">
        <v>0</v>
      </c>
      <c r="G60" s="49">
        <v>0</v>
      </c>
      <c r="I60"/>
    </row>
    <row r="61" spans="1:9" x14ac:dyDescent="0.25">
      <c r="A61" s="20"/>
      <c r="B61" s="20"/>
      <c r="C61" s="20"/>
      <c r="D61" s="27" t="s">
        <v>57</v>
      </c>
      <c r="E61" s="28" t="s">
        <v>72</v>
      </c>
      <c r="F61" s="50">
        <v>1095232916</v>
      </c>
      <c r="G61" s="49">
        <v>901273351</v>
      </c>
      <c r="I61"/>
    </row>
    <row r="62" spans="1:9" x14ac:dyDescent="0.25">
      <c r="A62" s="8"/>
      <c r="B62" s="8"/>
      <c r="C62" s="8">
        <v>3</v>
      </c>
      <c r="D62" s="8"/>
      <c r="E62" s="9" t="s">
        <v>73</v>
      </c>
      <c r="F62" s="50">
        <v>371125777</v>
      </c>
      <c r="G62" s="49">
        <v>403040706</v>
      </c>
      <c r="I62"/>
    </row>
    <row r="63" spans="1:9" x14ac:dyDescent="0.25">
      <c r="A63" s="24"/>
      <c r="B63" s="24"/>
      <c r="C63" s="24">
        <v>4</v>
      </c>
      <c r="D63" s="24"/>
      <c r="E63" s="29" t="s">
        <v>74</v>
      </c>
      <c r="F63" s="50">
        <v>476918721</v>
      </c>
      <c r="G63" s="49">
        <v>465134182</v>
      </c>
      <c r="I63"/>
    </row>
    <row r="64" spans="1:9" x14ac:dyDescent="0.25">
      <c r="A64" s="8"/>
      <c r="B64" s="8"/>
      <c r="C64" s="8"/>
      <c r="D64" s="17" t="s">
        <v>29</v>
      </c>
      <c r="E64" s="18" t="s">
        <v>75</v>
      </c>
      <c r="F64" s="50">
        <v>45590954</v>
      </c>
      <c r="G64" s="49">
        <v>15545568</v>
      </c>
      <c r="I64"/>
    </row>
    <row r="65" spans="1:9" x14ac:dyDescent="0.25">
      <c r="A65" s="8"/>
      <c r="B65" s="8"/>
      <c r="C65" s="8"/>
      <c r="D65" s="17" t="s">
        <v>50</v>
      </c>
      <c r="E65" s="18" t="s">
        <v>76</v>
      </c>
      <c r="F65" s="50">
        <v>8296932</v>
      </c>
      <c r="G65" s="49">
        <v>6841349</v>
      </c>
      <c r="I65"/>
    </row>
    <row r="66" spans="1:9" x14ac:dyDescent="0.25">
      <c r="A66" s="8"/>
      <c r="B66" s="8"/>
      <c r="C66" s="8"/>
      <c r="D66" s="17" t="s">
        <v>52</v>
      </c>
      <c r="E66" s="18" t="s">
        <v>77</v>
      </c>
      <c r="F66" s="50">
        <v>423030835</v>
      </c>
      <c r="G66" s="49">
        <v>442747265</v>
      </c>
      <c r="I66"/>
    </row>
    <row r="67" spans="1:9" x14ac:dyDescent="0.25">
      <c r="A67" s="10"/>
      <c r="B67" s="10"/>
      <c r="C67" s="10"/>
      <c r="D67" s="10"/>
      <c r="E67" s="11" t="s">
        <v>78</v>
      </c>
      <c r="F67" s="48">
        <f>F53+F57+F62+F63</f>
        <v>9469616315</v>
      </c>
      <c r="G67" s="75">
        <v>9119149865</v>
      </c>
      <c r="I67"/>
    </row>
    <row r="68" spans="1:9" x14ac:dyDescent="0.25">
      <c r="A68" s="3" t="s">
        <v>25</v>
      </c>
      <c r="B68" s="3"/>
      <c r="C68" s="3"/>
      <c r="D68" s="3"/>
      <c r="E68" s="7" t="s">
        <v>79</v>
      </c>
      <c r="F68" s="49"/>
      <c r="G68" s="12"/>
      <c r="I68"/>
    </row>
    <row r="69" spans="1:9" x14ac:dyDescent="0.25">
      <c r="A69" s="8"/>
      <c r="B69" s="8"/>
      <c r="C69" s="8">
        <v>1</v>
      </c>
      <c r="D69" s="8"/>
      <c r="E69" s="9" t="s">
        <v>80</v>
      </c>
      <c r="F69" s="50">
        <v>3967045</v>
      </c>
      <c r="G69" s="49">
        <v>3967055</v>
      </c>
      <c r="I69"/>
    </row>
    <row r="70" spans="1:9" x14ac:dyDescent="0.25">
      <c r="A70" s="8"/>
      <c r="B70" s="8"/>
      <c r="C70" s="8">
        <v>2</v>
      </c>
      <c r="D70" s="8"/>
      <c r="E70" s="9" t="s">
        <v>59</v>
      </c>
      <c r="F70" s="50">
        <v>0</v>
      </c>
      <c r="G70" s="49">
        <v>0</v>
      </c>
      <c r="I70"/>
    </row>
    <row r="71" spans="1:9" x14ac:dyDescent="0.25">
      <c r="A71" s="3"/>
      <c r="B71" s="3"/>
      <c r="C71" s="3"/>
      <c r="D71" s="3"/>
      <c r="E71" s="5" t="s">
        <v>81</v>
      </c>
      <c r="F71" s="51">
        <v>3967045</v>
      </c>
      <c r="G71" s="67">
        <v>3967055</v>
      </c>
      <c r="I71"/>
    </row>
    <row r="72" spans="1:9" x14ac:dyDescent="0.25">
      <c r="A72" s="3" t="s">
        <v>46</v>
      </c>
      <c r="B72" s="3"/>
      <c r="C72" s="3"/>
      <c r="D72" s="3"/>
      <c r="E72" s="7" t="s">
        <v>82</v>
      </c>
      <c r="F72" s="49"/>
      <c r="G72" s="49"/>
      <c r="I72"/>
    </row>
    <row r="73" spans="1:9" x14ac:dyDescent="0.25">
      <c r="A73" s="8"/>
      <c r="B73" s="8"/>
      <c r="C73" s="8">
        <v>1</v>
      </c>
      <c r="D73" s="8"/>
      <c r="E73" s="9" t="s">
        <v>83</v>
      </c>
      <c r="F73" s="50">
        <v>2712031948</v>
      </c>
      <c r="G73" s="49">
        <v>1975675480</v>
      </c>
      <c r="I73"/>
    </row>
    <row r="74" spans="1:9" x14ac:dyDescent="0.25">
      <c r="A74" s="8"/>
      <c r="B74" s="8"/>
      <c r="C74" s="8"/>
      <c r="D74" s="17" t="s">
        <v>29</v>
      </c>
      <c r="E74" s="18" t="s">
        <v>84</v>
      </c>
      <c r="F74" s="50">
        <v>95937660</v>
      </c>
      <c r="G74" s="49">
        <v>74980380</v>
      </c>
      <c r="I74"/>
    </row>
    <row r="75" spans="1:9" x14ac:dyDescent="0.25">
      <c r="A75" s="8"/>
      <c r="B75" s="8"/>
      <c r="C75" s="8"/>
      <c r="D75" s="17" t="s">
        <v>50</v>
      </c>
      <c r="E75" s="18" t="s">
        <v>85</v>
      </c>
      <c r="F75" s="50">
        <v>2616094288</v>
      </c>
      <c r="G75" s="49">
        <v>1900695100</v>
      </c>
      <c r="I75"/>
    </row>
    <row r="76" spans="1:9" x14ac:dyDescent="0.25">
      <c r="A76" s="8"/>
      <c r="B76" s="8"/>
      <c r="C76" s="8">
        <v>2</v>
      </c>
      <c r="D76" s="8"/>
      <c r="E76" s="9" t="s">
        <v>86</v>
      </c>
      <c r="F76" s="50">
        <v>946197418</v>
      </c>
      <c r="G76" s="49">
        <v>757395248</v>
      </c>
      <c r="I76"/>
    </row>
    <row r="77" spans="1:9" x14ac:dyDescent="0.25">
      <c r="A77" s="8"/>
      <c r="B77" s="8"/>
      <c r="C77" s="8">
        <v>3</v>
      </c>
      <c r="D77" s="8"/>
      <c r="E77" s="9" t="s">
        <v>87</v>
      </c>
      <c r="F77" s="50">
        <v>59956967</v>
      </c>
      <c r="G77" s="49">
        <v>42027444</v>
      </c>
      <c r="I77"/>
    </row>
    <row r="78" spans="1:9" x14ac:dyDescent="0.25">
      <c r="A78" s="8"/>
      <c r="B78" s="8"/>
      <c r="C78" s="8">
        <v>4</v>
      </c>
      <c r="D78" s="8"/>
      <c r="E78" s="31" t="s">
        <v>88</v>
      </c>
      <c r="F78" s="50">
        <v>14</v>
      </c>
      <c r="G78" s="49">
        <v>0</v>
      </c>
      <c r="I78"/>
    </row>
    <row r="79" spans="1:9" x14ac:dyDescent="0.25">
      <c r="A79" s="3"/>
      <c r="B79" s="3"/>
      <c r="C79" s="3"/>
      <c r="D79" s="3"/>
      <c r="E79" s="5" t="s">
        <v>89</v>
      </c>
      <c r="F79" s="51">
        <f>F73+F76+F77+F78</f>
        <v>3718186347</v>
      </c>
      <c r="G79" s="67">
        <v>2775098172</v>
      </c>
      <c r="I79"/>
    </row>
    <row r="80" spans="1:9" x14ac:dyDescent="0.25">
      <c r="A80" s="3"/>
      <c r="B80" s="3"/>
      <c r="C80" s="3"/>
      <c r="D80" s="3"/>
      <c r="E80" s="5" t="s">
        <v>90</v>
      </c>
      <c r="F80" s="51">
        <f>F51+F67+F71+F79</f>
        <v>13200797167</v>
      </c>
      <c r="G80" s="67">
        <v>11907017944</v>
      </c>
      <c r="I80"/>
    </row>
    <row r="81" spans="1:9" x14ac:dyDescent="0.25">
      <c r="A81" s="3"/>
      <c r="B81" s="3"/>
      <c r="C81" s="3"/>
      <c r="D81" s="3"/>
      <c r="E81" s="7" t="s">
        <v>91</v>
      </c>
      <c r="F81" s="49"/>
      <c r="G81" s="49"/>
      <c r="I81"/>
    </row>
    <row r="82" spans="1:9" x14ac:dyDescent="0.25">
      <c r="A82" s="8"/>
      <c r="B82" s="8"/>
      <c r="C82" s="8">
        <v>1</v>
      </c>
      <c r="D82" s="8"/>
      <c r="E82" s="9" t="s">
        <v>92</v>
      </c>
      <c r="F82" s="50">
        <v>507</v>
      </c>
      <c r="G82" s="49">
        <v>267</v>
      </c>
      <c r="I82"/>
    </row>
    <row r="83" spans="1:9" x14ac:dyDescent="0.25">
      <c r="A83" s="8"/>
      <c r="B83" s="8"/>
      <c r="C83" s="8">
        <v>2</v>
      </c>
      <c r="D83" s="8"/>
      <c r="E83" s="9" t="s">
        <v>93</v>
      </c>
      <c r="F83" s="50">
        <v>2873990</v>
      </c>
      <c r="G83" s="49">
        <v>2080023</v>
      </c>
      <c r="I83"/>
    </row>
    <row r="84" spans="1:9" x14ac:dyDescent="0.25">
      <c r="A84" s="32"/>
      <c r="B84" s="32"/>
      <c r="C84" s="32"/>
      <c r="D84" s="32"/>
      <c r="E84" s="33" t="s">
        <v>94</v>
      </c>
      <c r="F84" s="51">
        <v>2874497</v>
      </c>
      <c r="G84" s="67">
        <v>2080290</v>
      </c>
      <c r="I84"/>
    </row>
    <row r="85" spans="1:9" x14ac:dyDescent="0.25">
      <c r="A85" s="10"/>
      <c r="B85" s="10"/>
      <c r="C85" s="10"/>
      <c r="D85" s="10"/>
      <c r="E85" s="11" t="s">
        <v>95</v>
      </c>
      <c r="F85" s="53">
        <f>F4+F48+F80+F84</f>
        <v>17585730510</v>
      </c>
      <c r="G85" s="19">
        <f>F4+G48+G80+G84</f>
        <v>16238467689</v>
      </c>
      <c r="I85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workbookViewId="0">
      <selection activeCell="E16" sqref="E16"/>
    </sheetView>
  </sheetViews>
  <sheetFormatPr defaultRowHeight="15" x14ac:dyDescent="0.25"/>
  <cols>
    <col min="1" max="1" width="2.7109375" bestFit="1" customWidth="1"/>
    <col min="2" max="2" width="2" customWidth="1"/>
    <col min="3" max="3" width="1.85546875" bestFit="1" customWidth="1"/>
    <col min="4" max="4" width="2.42578125" bestFit="1" customWidth="1"/>
    <col min="5" max="5" width="49.7109375" bestFit="1" customWidth="1"/>
    <col min="6" max="6" width="19.140625" bestFit="1" customWidth="1"/>
    <col min="7" max="7" width="13.5703125" bestFit="1" customWidth="1"/>
    <col min="9" max="9" width="44.85546875" style="66" customWidth="1"/>
    <col min="10" max="10" width="17.28515625" bestFit="1" customWidth="1"/>
    <col min="11" max="11" width="13.85546875" bestFit="1" customWidth="1"/>
  </cols>
  <sheetData>
    <row r="2" spans="1:9" x14ac:dyDescent="0.25">
      <c r="A2" s="76" t="s">
        <v>96</v>
      </c>
      <c r="B2" s="77"/>
      <c r="C2" s="77"/>
      <c r="D2" s="77"/>
      <c r="E2" s="78"/>
      <c r="F2" s="1">
        <v>43830</v>
      </c>
      <c r="G2" s="2">
        <v>43465</v>
      </c>
      <c r="I2"/>
    </row>
    <row r="3" spans="1:9" x14ac:dyDescent="0.25">
      <c r="A3" s="22"/>
      <c r="B3" s="22"/>
      <c r="C3" s="22"/>
      <c r="D3" s="22"/>
      <c r="E3" s="35" t="s">
        <v>97</v>
      </c>
      <c r="F3" s="47"/>
      <c r="G3" s="68"/>
      <c r="I3"/>
    </row>
    <row r="4" spans="1:9" x14ac:dyDescent="0.25">
      <c r="A4" s="8" t="s">
        <v>4</v>
      </c>
      <c r="B4" s="8"/>
      <c r="C4" s="8"/>
      <c r="D4" s="8"/>
      <c r="E4" s="9" t="s">
        <v>98</v>
      </c>
      <c r="F4" s="50">
        <v>2123606</v>
      </c>
      <c r="G4" s="49">
        <v>19654717</v>
      </c>
      <c r="I4"/>
    </row>
    <row r="5" spans="1:9" x14ac:dyDescent="0.25">
      <c r="A5" s="8" t="s">
        <v>14</v>
      </c>
      <c r="B5" s="8"/>
      <c r="C5" s="8"/>
      <c r="D5" s="8"/>
      <c r="E5" s="9" t="s">
        <v>99</v>
      </c>
      <c r="F5" s="50">
        <v>1329391996</v>
      </c>
      <c r="G5" s="49">
        <v>1256961099</v>
      </c>
      <c r="I5"/>
    </row>
    <row r="6" spans="1:9" x14ac:dyDescent="0.25">
      <c r="A6" s="8"/>
      <c r="B6" s="8"/>
      <c r="C6" s="8"/>
      <c r="D6" s="17" t="s">
        <v>29</v>
      </c>
      <c r="E6" s="18" t="s">
        <v>100</v>
      </c>
      <c r="F6" s="50">
        <v>541487980</v>
      </c>
      <c r="G6" s="49">
        <v>520176988</v>
      </c>
      <c r="I6"/>
    </row>
    <row r="7" spans="1:9" x14ac:dyDescent="0.25">
      <c r="A7" s="8"/>
      <c r="B7" s="8"/>
      <c r="C7" s="8"/>
      <c r="D7" s="17" t="s">
        <v>50</v>
      </c>
      <c r="E7" s="18" t="s">
        <v>101</v>
      </c>
      <c r="F7" s="50">
        <v>0</v>
      </c>
      <c r="G7" s="69">
        <v>0</v>
      </c>
      <c r="I7"/>
    </row>
    <row r="8" spans="1:9" x14ac:dyDescent="0.25">
      <c r="A8" s="20"/>
      <c r="B8" s="20"/>
      <c r="C8" s="20"/>
      <c r="D8" s="27" t="s">
        <v>52</v>
      </c>
      <c r="E8" s="28" t="s">
        <v>102</v>
      </c>
      <c r="F8" s="50">
        <v>0</v>
      </c>
      <c r="G8" s="69">
        <v>0</v>
      </c>
      <c r="I8"/>
    </row>
    <row r="9" spans="1:9" ht="24.75" x14ac:dyDescent="0.25">
      <c r="A9" s="20"/>
      <c r="B9" s="20"/>
      <c r="C9" s="20"/>
      <c r="D9" s="27" t="s">
        <v>57</v>
      </c>
      <c r="E9" s="36" t="s">
        <v>103</v>
      </c>
      <c r="F9" s="50">
        <v>772040535</v>
      </c>
      <c r="G9" s="70">
        <v>722481902</v>
      </c>
      <c r="I9"/>
    </row>
    <row r="10" spans="1:9" x14ac:dyDescent="0.25">
      <c r="A10" s="20"/>
      <c r="B10" s="20"/>
      <c r="C10" s="20"/>
      <c r="D10" s="27" t="s">
        <v>104</v>
      </c>
      <c r="E10" s="28" t="s">
        <v>105</v>
      </c>
      <c r="F10" s="50">
        <v>15863481</v>
      </c>
      <c r="G10" s="70">
        <v>14302209</v>
      </c>
      <c r="I10"/>
    </row>
    <row r="11" spans="1:9" x14ac:dyDescent="0.25">
      <c r="A11" s="8" t="s">
        <v>25</v>
      </c>
      <c r="B11" s="8"/>
      <c r="C11" s="8"/>
      <c r="D11" s="8"/>
      <c r="E11" s="9" t="s">
        <v>106</v>
      </c>
      <c r="F11" s="50">
        <v>251688759</v>
      </c>
      <c r="G11" s="71">
        <v>-22845813</v>
      </c>
      <c r="I11"/>
    </row>
    <row r="12" spans="1:9" x14ac:dyDescent="0.25">
      <c r="A12" s="24"/>
      <c r="B12" s="24"/>
      <c r="C12" s="24"/>
      <c r="D12" s="24"/>
      <c r="E12" s="35" t="s">
        <v>107</v>
      </c>
      <c r="F12" s="51">
        <f>F4+F5+F11</f>
        <v>1583204361</v>
      </c>
      <c r="G12" s="37">
        <f>G4+G5+G11</f>
        <v>1253770003</v>
      </c>
      <c r="I12"/>
    </row>
    <row r="13" spans="1:9" x14ac:dyDescent="0.25">
      <c r="A13" s="8"/>
      <c r="B13" s="8"/>
      <c r="C13" s="8"/>
      <c r="D13" s="8"/>
      <c r="E13" s="21" t="s">
        <v>108</v>
      </c>
      <c r="F13" s="49">
        <v>242173</v>
      </c>
      <c r="G13" s="49">
        <v>171312</v>
      </c>
      <c r="I13"/>
    </row>
    <row r="14" spans="1:9" x14ac:dyDescent="0.25">
      <c r="A14" s="8"/>
      <c r="B14" s="8"/>
      <c r="C14" s="8"/>
      <c r="D14" s="8"/>
      <c r="E14" s="9" t="s">
        <v>109</v>
      </c>
      <c r="F14" s="49">
        <v>47136</v>
      </c>
      <c r="G14" s="49">
        <v>28485</v>
      </c>
      <c r="I14"/>
    </row>
    <row r="15" spans="1:9" x14ac:dyDescent="0.25">
      <c r="A15" s="8"/>
      <c r="B15" s="8"/>
      <c r="C15" s="8"/>
      <c r="D15" s="8"/>
      <c r="E15" s="35" t="s">
        <v>110</v>
      </c>
      <c r="F15" s="49">
        <v>289309</v>
      </c>
      <c r="G15" s="49">
        <v>199797</v>
      </c>
      <c r="I15"/>
    </row>
    <row r="16" spans="1:9" x14ac:dyDescent="0.25">
      <c r="A16" s="3"/>
      <c r="B16" s="3"/>
      <c r="C16" s="3"/>
      <c r="D16" s="3"/>
      <c r="E16" s="5" t="s">
        <v>111</v>
      </c>
      <c r="F16" s="51">
        <f>F12</f>
        <v>1583204361</v>
      </c>
      <c r="G16" s="67">
        <v>1253770003</v>
      </c>
      <c r="I16"/>
    </row>
    <row r="17" spans="1:9" x14ac:dyDescent="0.25">
      <c r="A17" s="3"/>
      <c r="B17" s="3"/>
      <c r="C17" s="3"/>
      <c r="D17" s="3"/>
      <c r="E17" s="7" t="s">
        <v>112</v>
      </c>
      <c r="F17" s="52"/>
      <c r="G17" s="38"/>
      <c r="I17"/>
    </row>
    <row r="18" spans="1:9" x14ac:dyDescent="0.25">
      <c r="A18" s="8"/>
      <c r="B18" s="8"/>
      <c r="C18" s="8">
        <v>1</v>
      </c>
      <c r="D18" s="8"/>
      <c r="E18" s="9" t="s">
        <v>113</v>
      </c>
      <c r="F18" s="50">
        <v>3565804</v>
      </c>
      <c r="G18" s="49">
        <v>2539885</v>
      </c>
      <c r="I18"/>
    </row>
    <row r="19" spans="1:9" x14ac:dyDescent="0.25">
      <c r="A19" s="8"/>
      <c r="B19" s="8"/>
      <c r="C19" s="8">
        <v>2</v>
      </c>
      <c r="D19" s="8"/>
      <c r="E19" s="9" t="s">
        <v>114</v>
      </c>
      <c r="F19" s="50">
        <v>32560168</v>
      </c>
      <c r="G19" s="49">
        <v>30396971</v>
      </c>
      <c r="I19"/>
    </row>
    <row r="20" spans="1:9" x14ac:dyDescent="0.25">
      <c r="A20" s="8"/>
      <c r="B20" s="8"/>
      <c r="C20" s="8">
        <v>3</v>
      </c>
      <c r="D20" s="8"/>
      <c r="E20" s="9" t="s">
        <v>115</v>
      </c>
      <c r="F20" s="50">
        <v>1224833231</v>
      </c>
      <c r="G20" s="49">
        <v>1052784321</v>
      </c>
      <c r="I20"/>
    </row>
    <row r="21" spans="1:9" x14ac:dyDescent="0.25">
      <c r="A21" s="8"/>
      <c r="B21" s="8"/>
      <c r="C21" s="8">
        <v>4</v>
      </c>
      <c r="D21" s="8"/>
      <c r="E21" s="9" t="s">
        <v>116</v>
      </c>
      <c r="F21" s="50">
        <v>16682927</v>
      </c>
      <c r="G21" s="49">
        <v>13577312</v>
      </c>
      <c r="I21"/>
    </row>
    <row r="22" spans="1:9" x14ac:dyDescent="0.25">
      <c r="A22" s="3"/>
      <c r="B22" s="3"/>
      <c r="C22" s="3"/>
      <c r="D22" s="3"/>
      <c r="E22" s="5" t="s">
        <v>117</v>
      </c>
      <c r="F22" s="51">
        <f>SUM(F18:F21)</f>
        <v>1277642130</v>
      </c>
      <c r="G22" s="67">
        <v>1099298489</v>
      </c>
      <c r="I22"/>
    </row>
    <row r="23" spans="1:9" x14ac:dyDescent="0.25">
      <c r="A23" s="3"/>
      <c r="B23" s="3"/>
      <c r="C23" s="3"/>
      <c r="D23" s="3"/>
      <c r="E23" s="7" t="s">
        <v>118</v>
      </c>
      <c r="F23" s="50">
        <v>30710866</v>
      </c>
      <c r="G23" s="49">
        <v>32999739</v>
      </c>
      <c r="I23"/>
    </row>
    <row r="24" spans="1:9" x14ac:dyDescent="0.25">
      <c r="A24" s="3"/>
      <c r="B24" s="3"/>
      <c r="C24" s="3"/>
      <c r="D24" s="3"/>
      <c r="E24" s="5" t="s">
        <v>119</v>
      </c>
      <c r="F24" s="51">
        <f>SUM(F23)</f>
        <v>30710866</v>
      </c>
      <c r="G24" s="67">
        <v>32999739</v>
      </c>
      <c r="I24"/>
    </row>
    <row r="25" spans="1:9" x14ac:dyDescent="0.25">
      <c r="A25" s="3"/>
      <c r="B25" s="3"/>
      <c r="C25" s="3"/>
      <c r="D25" s="3"/>
      <c r="E25" s="7" t="s">
        <v>120</v>
      </c>
      <c r="F25" s="52"/>
      <c r="G25" s="38"/>
      <c r="I25"/>
    </row>
    <row r="26" spans="1:9" x14ac:dyDescent="0.25">
      <c r="A26" s="8"/>
      <c r="B26" s="8"/>
      <c r="C26" s="8">
        <v>1</v>
      </c>
      <c r="D26" s="8"/>
      <c r="E26" s="9" t="s">
        <v>121</v>
      </c>
      <c r="F26" s="50">
        <v>4049134077</v>
      </c>
      <c r="G26" s="49">
        <v>4201147394</v>
      </c>
      <c r="I26"/>
    </row>
    <row r="27" spans="1:9" x14ac:dyDescent="0.25">
      <c r="A27" s="8"/>
      <c r="B27" s="8"/>
      <c r="C27" s="8"/>
      <c r="D27" s="17" t="s">
        <v>29</v>
      </c>
      <c r="E27" s="18" t="s">
        <v>122</v>
      </c>
      <c r="F27" s="50">
        <v>0</v>
      </c>
      <c r="G27" s="49">
        <v>0</v>
      </c>
      <c r="I27"/>
    </row>
    <row r="28" spans="1:9" x14ac:dyDescent="0.25">
      <c r="A28" s="8"/>
      <c r="B28" s="8"/>
      <c r="C28" s="8"/>
      <c r="D28" s="17" t="s">
        <v>50</v>
      </c>
      <c r="E28" s="18" t="s">
        <v>123</v>
      </c>
      <c r="F28" s="50">
        <v>3279937571</v>
      </c>
      <c r="G28" s="49">
        <v>3585704031</v>
      </c>
      <c r="I28"/>
    </row>
    <row r="29" spans="1:9" x14ac:dyDescent="0.25">
      <c r="A29" s="8"/>
      <c r="B29" s="8"/>
      <c r="C29" s="8"/>
      <c r="D29" s="17" t="s">
        <v>52</v>
      </c>
      <c r="E29" s="18" t="s">
        <v>124</v>
      </c>
      <c r="F29" s="50">
        <v>245998576</v>
      </c>
      <c r="G29" s="49">
        <v>49245425</v>
      </c>
      <c r="I29"/>
    </row>
    <row r="30" spans="1:9" x14ac:dyDescent="0.25">
      <c r="A30" s="8"/>
      <c r="B30" s="8"/>
      <c r="C30" s="8"/>
      <c r="D30" s="17" t="s">
        <v>57</v>
      </c>
      <c r="E30" s="18" t="s">
        <v>125</v>
      </c>
      <c r="F30" s="50">
        <v>523197930</v>
      </c>
      <c r="G30" s="49">
        <v>566197938</v>
      </c>
      <c r="I30"/>
    </row>
    <row r="31" spans="1:9" x14ac:dyDescent="0.25">
      <c r="A31" s="8"/>
      <c r="B31" s="8"/>
      <c r="C31" s="8">
        <v>2</v>
      </c>
      <c r="D31" s="8"/>
      <c r="E31" s="9" t="s">
        <v>126</v>
      </c>
      <c r="F31" s="50">
        <v>528373471</v>
      </c>
      <c r="G31" s="49">
        <v>482434967</v>
      </c>
      <c r="I31"/>
    </row>
    <row r="32" spans="1:9" x14ac:dyDescent="0.25">
      <c r="A32" s="8"/>
      <c r="B32" s="8"/>
      <c r="C32" s="8">
        <v>3</v>
      </c>
      <c r="D32" s="8"/>
      <c r="E32" s="9" t="s">
        <v>127</v>
      </c>
      <c r="F32" s="50">
        <v>12810994</v>
      </c>
      <c r="G32" s="49">
        <v>9742571</v>
      </c>
      <c r="I32"/>
    </row>
    <row r="33" spans="1:9" x14ac:dyDescent="0.25">
      <c r="A33" s="8"/>
      <c r="B33" s="8"/>
      <c r="C33" s="8">
        <v>4</v>
      </c>
      <c r="D33" s="8"/>
      <c r="E33" s="9" t="s">
        <v>128</v>
      </c>
      <c r="F33" s="50">
        <v>5721577502</v>
      </c>
      <c r="G33" s="49">
        <v>4568502648</v>
      </c>
      <c r="I33"/>
    </row>
    <row r="34" spans="1:9" x14ac:dyDescent="0.25">
      <c r="A34" s="20"/>
      <c r="B34" s="20"/>
      <c r="C34" s="20"/>
      <c r="D34" s="27" t="s">
        <v>29</v>
      </c>
      <c r="E34" s="28" t="s">
        <v>129</v>
      </c>
      <c r="F34" s="50">
        <v>296299</v>
      </c>
      <c r="G34" s="49">
        <v>592460</v>
      </c>
      <c r="I34"/>
    </row>
    <row r="35" spans="1:9" x14ac:dyDescent="0.25">
      <c r="A35" s="8"/>
      <c r="B35" s="8"/>
      <c r="C35" s="8"/>
      <c r="D35" s="17" t="s">
        <v>50</v>
      </c>
      <c r="E35" s="18" t="s">
        <v>55</v>
      </c>
      <c r="F35" s="50">
        <v>4477480823</v>
      </c>
      <c r="G35" s="49">
        <v>3746627385</v>
      </c>
      <c r="I35"/>
    </row>
    <row r="36" spans="1:9" x14ac:dyDescent="0.25">
      <c r="A36" s="24"/>
      <c r="B36" s="24"/>
      <c r="C36" s="24"/>
      <c r="D36" s="25" t="s">
        <v>52</v>
      </c>
      <c r="E36" s="26" t="s">
        <v>49</v>
      </c>
      <c r="F36" s="50">
        <v>0</v>
      </c>
      <c r="G36" s="49">
        <v>0</v>
      </c>
      <c r="I36"/>
    </row>
    <row r="37" spans="1:9" x14ac:dyDescent="0.25">
      <c r="A37" s="8"/>
      <c r="B37" s="8"/>
      <c r="C37" s="8"/>
      <c r="D37" s="17" t="s">
        <v>57</v>
      </c>
      <c r="E37" s="18" t="s">
        <v>51</v>
      </c>
      <c r="F37" s="50">
        <v>0</v>
      </c>
      <c r="G37" s="49">
        <v>0</v>
      </c>
      <c r="I37"/>
    </row>
    <row r="38" spans="1:9" x14ac:dyDescent="0.25">
      <c r="A38" s="8"/>
      <c r="B38" s="8"/>
      <c r="C38" s="8"/>
      <c r="D38" s="17" t="s">
        <v>104</v>
      </c>
      <c r="E38" s="18" t="s">
        <v>53</v>
      </c>
      <c r="F38" s="50">
        <f>1243717910+82470</f>
        <v>1243800380</v>
      </c>
      <c r="G38" s="49">
        <v>821282803</v>
      </c>
      <c r="I38"/>
    </row>
    <row r="39" spans="1:9" x14ac:dyDescent="0.25">
      <c r="A39" s="8"/>
      <c r="B39" s="8"/>
      <c r="C39" s="8">
        <v>5</v>
      </c>
      <c r="D39" s="8"/>
      <c r="E39" s="9" t="s">
        <v>130</v>
      </c>
      <c r="F39" s="50">
        <v>624740254</v>
      </c>
      <c r="G39" s="49">
        <v>440302767</v>
      </c>
      <c r="I39"/>
    </row>
    <row r="40" spans="1:9" x14ac:dyDescent="0.25">
      <c r="A40" s="8"/>
      <c r="B40" s="8"/>
      <c r="C40" s="8"/>
      <c r="D40" s="17" t="s">
        <v>29</v>
      </c>
      <c r="E40" s="18" t="s">
        <v>131</v>
      </c>
      <c r="F40" s="50">
        <v>53323650</v>
      </c>
      <c r="G40" s="49">
        <v>52519760</v>
      </c>
      <c r="I40"/>
    </row>
    <row r="41" spans="1:9" x14ac:dyDescent="0.25">
      <c r="A41" s="8"/>
      <c r="B41" s="8"/>
      <c r="C41" s="8"/>
      <c r="D41" s="17" t="s">
        <v>50</v>
      </c>
      <c r="E41" s="18" t="s">
        <v>132</v>
      </c>
      <c r="F41" s="50">
        <v>17266704</v>
      </c>
      <c r="G41" s="49">
        <v>14642218</v>
      </c>
      <c r="I41"/>
    </row>
    <row r="42" spans="1:9" x14ac:dyDescent="0.25">
      <c r="A42" s="8"/>
      <c r="B42" s="8"/>
      <c r="C42" s="8"/>
      <c r="D42" s="17" t="s">
        <v>52</v>
      </c>
      <c r="E42" s="18" t="s">
        <v>133</v>
      </c>
      <c r="F42" s="50">
        <v>11737824</v>
      </c>
      <c r="G42" s="49">
        <v>11055911</v>
      </c>
      <c r="I42"/>
    </row>
    <row r="43" spans="1:9" x14ac:dyDescent="0.25">
      <c r="A43" s="8"/>
      <c r="B43" s="8"/>
      <c r="C43" s="8"/>
      <c r="D43" s="17" t="s">
        <v>57</v>
      </c>
      <c r="E43" s="18" t="s">
        <v>77</v>
      </c>
      <c r="F43" s="50">
        <v>542412076</v>
      </c>
      <c r="G43" s="49">
        <v>362084878</v>
      </c>
      <c r="I43"/>
    </row>
    <row r="44" spans="1:9" x14ac:dyDescent="0.25">
      <c r="A44" s="3"/>
      <c r="B44" s="3"/>
      <c r="C44" s="3"/>
      <c r="D44" s="3"/>
      <c r="E44" s="5" t="s">
        <v>134</v>
      </c>
      <c r="F44" s="51">
        <f>F26+F31+F32+F33+F39</f>
        <v>10936636298</v>
      </c>
      <c r="G44" s="38">
        <f>G26+G31+G32+G33+G39</f>
        <v>9702130347</v>
      </c>
      <c r="I44"/>
    </row>
    <row r="45" spans="1:9" x14ac:dyDescent="0.25">
      <c r="A45" s="3"/>
      <c r="B45" s="3"/>
      <c r="C45" s="3"/>
      <c r="D45" s="3"/>
      <c r="E45" s="7" t="s">
        <v>135</v>
      </c>
      <c r="F45" s="52"/>
      <c r="G45" s="38"/>
      <c r="I45"/>
    </row>
    <row r="46" spans="1:9" x14ac:dyDescent="0.25">
      <c r="A46" s="8" t="s">
        <v>4</v>
      </c>
      <c r="B46" s="8"/>
      <c r="C46" s="8"/>
      <c r="D46" s="8"/>
      <c r="E46" s="9" t="s">
        <v>136</v>
      </c>
      <c r="F46" s="50">
        <v>5763664</v>
      </c>
      <c r="G46" s="49">
        <v>3472399</v>
      </c>
      <c r="I46"/>
    </row>
    <row r="47" spans="1:9" x14ac:dyDescent="0.25">
      <c r="A47" s="8" t="s">
        <v>14</v>
      </c>
      <c r="B47" s="8"/>
      <c r="C47" s="8"/>
      <c r="D47" s="8"/>
      <c r="E47" s="9" t="s">
        <v>137</v>
      </c>
      <c r="F47" s="50">
        <v>3751773191</v>
      </c>
      <c r="G47" s="49">
        <v>4146796712</v>
      </c>
      <c r="I47"/>
    </row>
    <row r="48" spans="1:9" x14ac:dyDescent="0.25">
      <c r="A48" s="8"/>
      <c r="B48" s="8"/>
      <c r="C48" s="8">
        <v>1</v>
      </c>
      <c r="D48" s="8"/>
      <c r="E48" s="9" t="s">
        <v>138</v>
      </c>
      <c r="F48" s="50">
        <v>2780917715</v>
      </c>
      <c r="G48" s="49">
        <v>2262725533</v>
      </c>
      <c r="I48"/>
    </row>
    <row r="49" spans="1:9" x14ac:dyDescent="0.25">
      <c r="A49" s="8"/>
      <c r="B49" s="8"/>
      <c r="C49" s="8"/>
      <c r="D49" s="17" t="s">
        <v>29</v>
      </c>
      <c r="E49" s="18" t="s">
        <v>139</v>
      </c>
      <c r="F49" s="50">
        <v>2367492449</v>
      </c>
      <c r="G49" s="49">
        <v>2093746885</v>
      </c>
      <c r="I49"/>
    </row>
    <row r="50" spans="1:9" x14ac:dyDescent="0.25">
      <c r="A50" s="8"/>
      <c r="B50" s="8"/>
      <c r="C50" s="8"/>
      <c r="D50" s="17" t="s">
        <v>50</v>
      </c>
      <c r="E50" s="18" t="s">
        <v>140</v>
      </c>
      <c r="F50" s="50">
        <v>413425266</v>
      </c>
      <c r="G50" s="49">
        <v>168978648</v>
      </c>
      <c r="I50"/>
    </row>
    <row r="51" spans="1:9" x14ac:dyDescent="0.25">
      <c r="A51" s="8"/>
      <c r="B51" s="8"/>
      <c r="C51" s="8">
        <v>2</v>
      </c>
      <c r="D51" s="8"/>
      <c r="E51" s="9" t="s">
        <v>141</v>
      </c>
      <c r="F51" s="50">
        <v>0</v>
      </c>
      <c r="G51" s="49">
        <v>0</v>
      </c>
      <c r="I51"/>
    </row>
    <row r="52" spans="1:9" x14ac:dyDescent="0.25">
      <c r="A52" s="8"/>
      <c r="B52" s="8"/>
      <c r="C52" s="8">
        <v>3</v>
      </c>
      <c r="D52" s="8"/>
      <c r="E52" s="9" t="s">
        <v>142</v>
      </c>
      <c r="F52" s="50">
        <v>970855476</v>
      </c>
      <c r="G52" s="49">
        <v>1884071179</v>
      </c>
      <c r="I52"/>
    </row>
    <row r="53" spans="1:9" x14ac:dyDescent="0.25">
      <c r="A53" s="32"/>
      <c r="B53" s="32"/>
      <c r="C53" s="32"/>
      <c r="D53" s="32"/>
      <c r="E53" s="33" t="s">
        <v>143</v>
      </c>
      <c r="F53" s="50">
        <f>F46+F47</f>
        <v>3757536855</v>
      </c>
      <c r="G53" s="49">
        <v>4150269111</v>
      </c>
      <c r="I53"/>
    </row>
    <row r="54" spans="1:9" x14ac:dyDescent="0.25">
      <c r="A54" s="10"/>
      <c r="B54" s="10"/>
      <c r="C54" s="10"/>
      <c r="D54" s="10"/>
      <c r="E54" s="11" t="s">
        <v>144</v>
      </c>
      <c r="F54" s="53">
        <f>F16+F22+F24+F44+F53</f>
        <v>17585730510</v>
      </c>
      <c r="G54" s="19">
        <f>G16+G22+G24+G44+G53</f>
        <v>16238467689</v>
      </c>
      <c r="I54"/>
    </row>
    <row r="55" spans="1:9" x14ac:dyDescent="0.25">
      <c r="A55" s="76" t="s">
        <v>145</v>
      </c>
      <c r="B55" s="77"/>
      <c r="C55" s="77"/>
      <c r="D55" s="77"/>
      <c r="E55" s="78"/>
      <c r="F55" s="54"/>
      <c r="G55" s="39"/>
      <c r="I55"/>
    </row>
    <row r="56" spans="1:9" x14ac:dyDescent="0.25">
      <c r="A56" s="24"/>
      <c r="B56" s="24"/>
      <c r="C56" s="24"/>
      <c r="D56" s="24"/>
      <c r="E56" s="29" t="s">
        <v>146</v>
      </c>
      <c r="F56" s="50">
        <v>167141953</v>
      </c>
      <c r="G56" s="49">
        <v>477912054</v>
      </c>
      <c r="I56"/>
    </row>
    <row r="57" spans="1:9" x14ac:dyDescent="0.25">
      <c r="A57" s="8"/>
      <c r="B57" s="8"/>
      <c r="C57" s="8"/>
      <c r="D57" s="8"/>
      <c r="E57" s="9" t="s">
        <v>147</v>
      </c>
      <c r="F57" s="50">
        <v>92735293</v>
      </c>
      <c r="G57" s="49">
        <v>92735393</v>
      </c>
      <c r="I57"/>
    </row>
    <row r="58" spans="1:9" x14ac:dyDescent="0.25">
      <c r="A58" s="8"/>
      <c r="B58" s="8"/>
      <c r="C58" s="8"/>
      <c r="D58" s="8"/>
      <c r="E58" s="9" t="s">
        <v>148</v>
      </c>
      <c r="F58" s="50">
        <v>955445</v>
      </c>
      <c r="G58" s="49">
        <v>955445</v>
      </c>
      <c r="I58"/>
    </row>
    <row r="59" spans="1:9" x14ac:dyDescent="0.25">
      <c r="A59" s="8"/>
      <c r="B59" s="8"/>
      <c r="C59" s="8"/>
      <c r="D59" s="8"/>
      <c r="E59" s="9" t="s">
        <v>149</v>
      </c>
      <c r="F59" s="50"/>
      <c r="G59" s="49"/>
      <c r="I59"/>
    </row>
    <row r="60" spans="1:9" x14ac:dyDescent="0.25">
      <c r="A60" s="8"/>
      <c r="B60" s="8"/>
      <c r="C60" s="8"/>
      <c r="D60" s="8"/>
      <c r="E60" s="9" t="s">
        <v>150</v>
      </c>
      <c r="F60" s="50"/>
      <c r="G60" s="49"/>
      <c r="I60"/>
    </row>
    <row r="61" spans="1:9" x14ac:dyDescent="0.25">
      <c r="A61" s="8"/>
      <c r="B61" s="8"/>
      <c r="C61" s="8"/>
      <c r="D61" s="8"/>
      <c r="E61" s="9" t="s">
        <v>151</v>
      </c>
      <c r="F61" s="50"/>
      <c r="G61" s="49"/>
      <c r="I61"/>
    </row>
    <row r="62" spans="1:9" x14ac:dyDescent="0.25">
      <c r="A62" s="8"/>
      <c r="B62" s="8"/>
      <c r="C62" s="8"/>
      <c r="D62" s="8"/>
      <c r="E62" s="9" t="s">
        <v>152</v>
      </c>
      <c r="F62" s="50"/>
      <c r="G62" s="49"/>
      <c r="I62"/>
    </row>
    <row r="63" spans="1:9" x14ac:dyDescent="0.25">
      <c r="A63" s="34"/>
      <c r="B63" s="34"/>
      <c r="C63" s="34"/>
      <c r="D63" s="34"/>
      <c r="E63" s="40" t="s">
        <v>153</v>
      </c>
      <c r="F63" s="73">
        <v>260832691</v>
      </c>
      <c r="G63" s="72">
        <v>571602892</v>
      </c>
      <c r="I63"/>
    </row>
  </sheetData>
  <mergeCells count="2">
    <mergeCell ref="A2:E2"/>
    <mergeCell ref="A55:E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workbookViewId="0">
      <selection activeCell="J16" sqref="J16"/>
    </sheetView>
  </sheetViews>
  <sheetFormatPr defaultRowHeight="15" x14ac:dyDescent="0.25"/>
  <cols>
    <col min="1" max="1" width="3.5703125" customWidth="1"/>
    <col min="2" max="2" width="4" bestFit="1" customWidth="1"/>
    <col min="3" max="3" width="2.7109375" bestFit="1" customWidth="1"/>
    <col min="4" max="4" width="2.42578125" bestFit="1" customWidth="1"/>
    <col min="5" max="5" width="51" bestFit="1" customWidth="1"/>
    <col min="6" max="6" width="19.140625" bestFit="1" customWidth="1"/>
    <col min="7" max="7" width="13.28515625" bestFit="1" customWidth="1"/>
    <col min="8" max="8" width="17.28515625" bestFit="1" customWidth="1"/>
    <col min="9" max="9" width="13.7109375" bestFit="1" customWidth="1"/>
    <col min="10" max="10" width="42.7109375" customWidth="1"/>
    <col min="11" max="11" width="17.28515625" bestFit="1" customWidth="1"/>
  </cols>
  <sheetData>
    <row r="2" spans="1:7" x14ac:dyDescent="0.25">
      <c r="A2" s="76" t="s">
        <v>154</v>
      </c>
      <c r="B2" s="77"/>
      <c r="C2" s="77"/>
      <c r="D2" s="77"/>
      <c r="E2" s="78"/>
      <c r="F2" s="2">
        <v>43830</v>
      </c>
      <c r="G2" s="2">
        <v>43465</v>
      </c>
    </row>
    <row r="3" spans="1:7" ht="43.5" customHeight="1" x14ac:dyDescent="0.25">
      <c r="A3" s="3"/>
      <c r="B3" s="3"/>
      <c r="C3" s="3"/>
      <c r="D3" s="3"/>
      <c r="E3" s="7" t="s">
        <v>155</v>
      </c>
      <c r="F3" s="46"/>
      <c r="G3" s="6"/>
    </row>
    <row r="4" spans="1:7" x14ac:dyDescent="0.25">
      <c r="A4" s="8"/>
      <c r="B4" s="8"/>
      <c r="C4" s="8">
        <v>1</v>
      </c>
      <c r="D4" s="8"/>
      <c r="E4" s="9" t="s">
        <v>156</v>
      </c>
      <c r="F4" s="50">
        <v>6647568620</v>
      </c>
      <c r="G4" s="49">
        <v>6515537925</v>
      </c>
    </row>
    <row r="5" spans="1:7" x14ac:dyDescent="0.25">
      <c r="A5" s="20"/>
      <c r="B5" s="20"/>
      <c r="C5" s="20">
        <v>2</v>
      </c>
      <c r="D5" s="20"/>
      <c r="E5" s="21" t="s">
        <v>157</v>
      </c>
      <c r="F5" s="50">
        <v>383727476</v>
      </c>
      <c r="G5" s="49">
        <v>383727476</v>
      </c>
    </row>
    <row r="6" spans="1:7" x14ac:dyDescent="0.25">
      <c r="A6" s="8"/>
      <c r="B6" s="8"/>
      <c r="C6" s="8">
        <v>3</v>
      </c>
      <c r="D6" s="8"/>
      <c r="E6" s="9" t="s">
        <v>158</v>
      </c>
      <c r="F6" s="50">
        <v>4701432767</v>
      </c>
      <c r="G6" s="49">
        <v>3920542121</v>
      </c>
    </row>
    <row r="7" spans="1:7" x14ac:dyDescent="0.25">
      <c r="A7" s="8"/>
      <c r="B7" s="8"/>
      <c r="C7" s="8"/>
      <c r="D7" s="17" t="s">
        <v>29</v>
      </c>
      <c r="E7" s="18" t="s">
        <v>159</v>
      </c>
      <c r="F7" s="50">
        <v>2638101633</v>
      </c>
      <c r="G7" s="49">
        <v>2583761526</v>
      </c>
    </row>
    <row r="8" spans="1:7" x14ac:dyDescent="0.25">
      <c r="A8" s="8"/>
      <c r="B8" s="8"/>
      <c r="C8" s="8"/>
      <c r="D8" s="17" t="s">
        <v>50</v>
      </c>
      <c r="E8" s="18" t="s">
        <v>160</v>
      </c>
      <c r="F8" s="50">
        <v>23099127</v>
      </c>
      <c r="G8" s="49">
        <v>19421997</v>
      </c>
    </row>
    <row r="9" spans="1:7" x14ac:dyDescent="0.25">
      <c r="A9" s="8"/>
      <c r="B9" s="8"/>
      <c r="C9" s="8"/>
      <c r="D9" s="17" t="s">
        <v>52</v>
      </c>
      <c r="E9" s="18" t="s">
        <v>138</v>
      </c>
      <c r="F9" s="50">
        <v>2040232007</v>
      </c>
      <c r="G9" s="49">
        <v>1317358598</v>
      </c>
    </row>
    <row r="10" spans="1:7" x14ac:dyDescent="0.25">
      <c r="A10" s="24"/>
      <c r="B10" s="24"/>
      <c r="C10" s="24">
        <v>4</v>
      </c>
      <c r="D10" s="24"/>
      <c r="E10" s="29" t="s">
        <v>161</v>
      </c>
      <c r="F10" s="50">
        <v>608583188</v>
      </c>
      <c r="G10" s="49">
        <v>593789913</v>
      </c>
    </row>
    <row r="11" spans="1:7" x14ac:dyDescent="0.25">
      <c r="A11" s="8"/>
      <c r="B11" s="8"/>
      <c r="C11" s="8"/>
      <c r="D11" s="17" t="s">
        <v>29</v>
      </c>
      <c r="E11" s="18" t="s">
        <v>162</v>
      </c>
      <c r="F11" s="50">
        <v>55060051</v>
      </c>
      <c r="G11" s="49">
        <v>54876723</v>
      </c>
    </row>
    <row r="12" spans="1:7" x14ac:dyDescent="0.25">
      <c r="A12" s="8"/>
      <c r="B12" s="8"/>
      <c r="C12" s="8"/>
      <c r="D12" s="17" t="s">
        <v>50</v>
      </c>
      <c r="E12" s="18" t="s">
        <v>163</v>
      </c>
      <c r="F12" s="50">
        <v>6453</v>
      </c>
      <c r="G12" s="49">
        <v>14805</v>
      </c>
    </row>
    <row r="13" spans="1:7" x14ac:dyDescent="0.25">
      <c r="A13" s="8"/>
      <c r="B13" s="8"/>
      <c r="C13" s="8"/>
      <c r="D13" s="17" t="s">
        <v>52</v>
      </c>
      <c r="E13" s="18" t="s">
        <v>164</v>
      </c>
      <c r="F13" s="50">
        <v>553516684</v>
      </c>
      <c r="G13" s="49">
        <v>538898385</v>
      </c>
    </row>
    <row r="14" spans="1:7" x14ac:dyDescent="0.25">
      <c r="A14" s="8"/>
      <c r="B14" s="8"/>
      <c r="C14" s="8">
        <v>5</v>
      </c>
      <c r="D14" s="8"/>
      <c r="E14" s="9" t="s">
        <v>165</v>
      </c>
      <c r="F14" s="50">
        <v>-17634</v>
      </c>
      <c r="G14" s="49">
        <v>14910</v>
      </c>
    </row>
    <row r="15" spans="1:7" x14ac:dyDescent="0.25">
      <c r="A15" s="8"/>
      <c r="B15" s="8"/>
      <c r="C15" s="8">
        <v>6</v>
      </c>
      <c r="D15" s="8"/>
      <c r="E15" s="9" t="s">
        <v>166</v>
      </c>
      <c r="F15" s="50">
        <v>56054</v>
      </c>
      <c r="G15" s="49">
        <v>149314</v>
      </c>
    </row>
    <row r="16" spans="1:7" x14ac:dyDescent="0.25">
      <c r="A16" s="8"/>
      <c r="B16" s="8"/>
      <c r="C16" s="8">
        <v>7</v>
      </c>
      <c r="D16" s="8"/>
      <c r="E16" s="9" t="s">
        <v>167</v>
      </c>
      <c r="F16" s="50">
        <v>11632486</v>
      </c>
      <c r="G16" s="49">
        <v>11104985</v>
      </c>
    </row>
    <row r="17" spans="1:7" x14ac:dyDescent="0.25">
      <c r="A17" s="8"/>
      <c r="B17" s="8"/>
      <c r="C17" s="8">
        <v>8</v>
      </c>
      <c r="D17" s="8"/>
      <c r="E17" s="9" t="s">
        <v>168</v>
      </c>
      <c r="F17" s="50">
        <v>184143477</v>
      </c>
      <c r="G17" s="49">
        <v>226515543</v>
      </c>
    </row>
    <row r="18" spans="1:7" x14ac:dyDescent="0.25">
      <c r="A18" s="3"/>
      <c r="B18" s="3"/>
      <c r="C18" s="3"/>
      <c r="D18" s="3"/>
      <c r="E18" s="5" t="s">
        <v>169</v>
      </c>
      <c r="F18" s="51">
        <f>F4+F5+F6+F10+F14+F15+F16+F17</f>
        <v>12537126434</v>
      </c>
      <c r="G18" s="62">
        <f>G4+G5+G6+G10+G14+G15+G16+G17</f>
        <v>11651382187</v>
      </c>
    </row>
    <row r="19" spans="1:7" x14ac:dyDescent="0.25">
      <c r="A19" s="3"/>
      <c r="B19" s="3"/>
      <c r="C19" s="3"/>
      <c r="D19" s="3"/>
      <c r="E19" s="7" t="s">
        <v>170</v>
      </c>
      <c r="F19" s="57"/>
      <c r="G19" s="62"/>
    </row>
    <row r="20" spans="1:7" x14ac:dyDescent="0.25">
      <c r="A20" s="8"/>
      <c r="B20" s="8"/>
      <c r="C20" s="8">
        <v>9</v>
      </c>
      <c r="D20" s="8"/>
      <c r="E20" s="9" t="s">
        <v>171</v>
      </c>
      <c r="F20" s="50">
        <v>26855611</v>
      </c>
      <c r="G20" s="49">
        <v>22362464</v>
      </c>
    </row>
    <row r="21" spans="1:7" x14ac:dyDescent="0.25">
      <c r="A21" s="8"/>
      <c r="B21" s="8"/>
      <c r="C21" s="8">
        <v>10</v>
      </c>
      <c r="D21" s="8"/>
      <c r="E21" s="9" t="s">
        <v>172</v>
      </c>
      <c r="F21" s="50">
        <v>867859970</v>
      </c>
      <c r="G21" s="49">
        <v>825435241</v>
      </c>
    </row>
    <row r="22" spans="1:7" x14ac:dyDescent="0.25">
      <c r="A22" s="8"/>
      <c r="B22" s="8"/>
      <c r="C22" s="8">
        <v>11</v>
      </c>
      <c r="D22" s="8"/>
      <c r="E22" s="9" t="s">
        <v>173</v>
      </c>
      <c r="F22" s="50">
        <v>20609875</v>
      </c>
      <c r="G22" s="49">
        <v>18933006</v>
      </c>
    </row>
    <row r="23" spans="1:7" x14ac:dyDescent="0.25">
      <c r="A23" s="8"/>
      <c r="B23" s="8"/>
      <c r="C23" s="8">
        <v>12</v>
      </c>
      <c r="D23" s="8"/>
      <c r="E23" s="9" t="s">
        <v>174</v>
      </c>
      <c r="F23" s="50">
        <v>10349839492</v>
      </c>
      <c r="G23" s="49">
        <v>9633017535</v>
      </c>
    </row>
    <row r="24" spans="1:7" x14ac:dyDescent="0.25">
      <c r="A24" s="8"/>
      <c r="B24" s="8"/>
      <c r="C24" s="8"/>
      <c r="D24" s="17" t="s">
        <v>29</v>
      </c>
      <c r="E24" s="18" t="s">
        <v>175</v>
      </c>
      <c r="F24" s="50">
        <v>8515445974</v>
      </c>
      <c r="G24" s="49">
        <v>8292081586</v>
      </c>
    </row>
    <row r="25" spans="1:7" x14ac:dyDescent="0.25">
      <c r="A25" s="8"/>
      <c r="B25" s="8"/>
      <c r="C25" s="8"/>
      <c r="D25" s="17" t="s">
        <v>50</v>
      </c>
      <c r="E25" s="18" t="s">
        <v>176</v>
      </c>
      <c r="F25" s="50">
        <v>1142183253</v>
      </c>
      <c r="G25" s="49">
        <v>806395995</v>
      </c>
    </row>
    <row r="26" spans="1:7" x14ac:dyDescent="0.25">
      <c r="A26" s="8"/>
      <c r="B26" s="8"/>
      <c r="C26" s="8"/>
      <c r="D26" s="17" t="s">
        <v>52</v>
      </c>
      <c r="E26" s="18" t="s">
        <v>177</v>
      </c>
      <c r="F26" s="50">
        <v>692210265</v>
      </c>
      <c r="G26" s="49">
        <v>534539954</v>
      </c>
    </row>
    <row r="27" spans="1:7" x14ac:dyDescent="0.25">
      <c r="A27" s="24"/>
      <c r="B27" s="24"/>
      <c r="C27" s="24">
        <v>13</v>
      </c>
      <c r="D27" s="24"/>
      <c r="E27" s="29" t="s">
        <v>178</v>
      </c>
      <c r="F27" s="50">
        <v>391337652</v>
      </c>
      <c r="G27" s="49">
        <v>372007590</v>
      </c>
    </row>
    <row r="28" spans="1:7" x14ac:dyDescent="0.25">
      <c r="A28" s="8"/>
      <c r="B28" s="8"/>
      <c r="C28" s="8">
        <v>14</v>
      </c>
      <c r="D28" s="8"/>
      <c r="E28" s="9" t="s">
        <v>179</v>
      </c>
      <c r="F28" s="50">
        <v>355524090</v>
      </c>
      <c r="G28" s="49">
        <v>290562859</v>
      </c>
    </row>
    <row r="29" spans="1:7" x14ac:dyDescent="0.25">
      <c r="A29" s="8"/>
      <c r="B29" s="8"/>
      <c r="C29" s="8"/>
      <c r="D29" s="17" t="s">
        <v>29</v>
      </c>
      <c r="E29" s="18" t="s">
        <v>180</v>
      </c>
      <c r="F29" s="50">
        <v>102038681</v>
      </c>
      <c r="G29" s="49">
        <v>105383340</v>
      </c>
    </row>
    <row r="30" spans="1:7" x14ac:dyDescent="0.25">
      <c r="A30" s="8"/>
      <c r="B30" s="8"/>
      <c r="C30" s="8"/>
      <c r="D30" s="17" t="s">
        <v>50</v>
      </c>
      <c r="E30" s="18" t="s">
        <v>181</v>
      </c>
      <c r="F30" s="50">
        <v>93316677</v>
      </c>
      <c r="G30" s="49">
        <v>88086179</v>
      </c>
    </row>
    <row r="31" spans="1:7" x14ac:dyDescent="0.25">
      <c r="A31" s="8"/>
      <c r="B31" s="8"/>
      <c r="C31" s="8"/>
      <c r="D31" s="17" t="s">
        <v>52</v>
      </c>
      <c r="E31" s="18" t="s">
        <v>182</v>
      </c>
      <c r="F31" s="50">
        <v>592644</v>
      </c>
      <c r="G31" s="49">
        <v>1879970</v>
      </c>
    </row>
    <row r="32" spans="1:7" x14ac:dyDescent="0.25">
      <c r="A32" s="8"/>
      <c r="B32" s="8"/>
      <c r="C32" s="8"/>
      <c r="D32" s="17" t="s">
        <v>57</v>
      </c>
      <c r="E32" s="18" t="s">
        <v>183</v>
      </c>
      <c r="F32" s="50">
        <v>159576088</v>
      </c>
      <c r="G32" s="49">
        <v>95213370</v>
      </c>
    </row>
    <row r="33" spans="1:7" x14ac:dyDescent="0.25">
      <c r="A33" s="8"/>
      <c r="B33" s="8"/>
      <c r="C33" s="8">
        <v>15</v>
      </c>
      <c r="D33" s="8"/>
      <c r="E33" s="9" t="s">
        <v>184</v>
      </c>
      <c r="F33" s="50">
        <v>-226436</v>
      </c>
      <c r="G33" s="49">
        <v>240080</v>
      </c>
    </row>
    <row r="34" spans="1:7" x14ac:dyDescent="0.25">
      <c r="A34" s="8"/>
      <c r="B34" s="8"/>
      <c r="C34" s="8">
        <v>16</v>
      </c>
      <c r="D34" s="8"/>
      <c r="E34" s="9" t="s">
        <v>185</v>
      </c>
      <c r="F34" s="50">
        <v>155423517</v>
      </c>
      <c r="G34" s="49">
        <v>11414791</v>
      </c>
    </row>
    <row r="35" spans="1:7" x14ac:dyDescent="0.25">
      <c r="A35" s="8"/>
      <c r="B35" s="8"/>
      <c r="C35" s="8">
        <v>17</v>
      </c>
      <c r="D35" s="8"/>
      <c r="E35" s="9" t="s">
        <v>186</v>
      </c>
      <c r="F35" s="50">
        <v>25554371</v>
      </c>
      <c r="G35" s="49">
        <v>12230971</v>
      </c>
    </row>
    <row r="36" spans="1:7" x14ac:dyDescent="0.25">
      <c r="A36" s="8"/>
      <c r="B36" s="8"/>
      <c r="C36" s="8">
        <v>18</v>
      </c>
      <c r="D36" s="8"/>
      <c r="E36" s="9" t="s">
        <v>187</v>
      </c>
      <c r="F36" s="50">
        <v>59234993</v>
      </c>
      <c r="G36" s="49">
        <v>69180921</v>
      </c>
    </row>
    <row r="37" spans="1:7" x14ac:dyDescent="0.25">
      <c r="A37" s="3"/>
      <c r="B37" s="3"/>
      <c r="C37" s="3"/>
      <c r="D37" s="3"/>
      <c r="E37" s="5" t="s">
        <v>188</v>
      </c>
      <c r="F37" s="51">
        <f>F20+F21+F22+F23+F27+F28+F33+F34+F35+F36</f>
        <v>12252013135</v>
      </c>
      <c r="G37" s="62">
        <f>G20+G21+G22+G23+G27+G28+G33+G34+G35+G36</f>
        <v>11255385458</v>
      </c>
    </row>
    <row r="38" spans="1:7" x14ac:dyDescent="0.25">
      <c r="A38" s="3"/>
      <c r="B38" s="3"/>
      <c r="C38" s="3"/>
      <c r="D38" s="3"/>
      <c r="E38" s="7" t="s">
        <v>189</v>
      </c>
      <c r="F38" s="57">
        <f>F18-F37</f>
        <v>285113299</v>
      </c>
      <c r="G38" s="62">
        <f>+G18-G37</f>
        <v>395996729</v>
      </c>
    </row>
    <row r="39" spans="1:7" x14ac:dyDescent="0.25">
      <c r="A39" s="3"/>
      <c r="B39" s="3"/>
      <c r="C39" s="3"/>
      <c r="D39" s="3"/>
      <c r="E39" s="7" t="s">
        <v>190</v>
      </c>
      <c r="F39" s="57"/>
      <c r="G39" s="62"/>
    </row>
    <row r="40" spans="1:7" x14ac:dyDescent="0.25">
      <c r="A40" s="8"/>
      <c r="B40" s="8"/>
      <c r="C40" s="8"/>
      <c r="D40" s="8"/>
      <c r="E40" s="41" t="s">
        <v>191</v>
      </c>
      <c r="F40" s="56"/>
      <c r="G40" s="63"/>
    </row>
    <row r="41" spans="1:7" x14ac:dyDescent="0.25">
      <c r="A41" s="8"/>
      <c r="B41" s="8"/>
      <c r="C41" s="8">
        <v>19</v>
      </c>
      <c r="D41" s="8"/>
      <c r="E41" s="9" t="s">
        <v>192</v>
      </c>
      <c r="F41" s="50">
        <v>23530</v>
      </c>
      <c r="G41" s="49">
        <v>1093375</v>
      </c>
    </row>
    <row r="42" spans="1:7" x14ac:dyDescent="0.25">
      <c r="A42" s="8"/>
      <c r="B42" s="8"/>
      <c r="C42" s="8"/>
      <c r="D42" s="17" t="s">
        <v>29</v>
      </c>
      <c r="E42" s="18" t="s">
        <v>193</v>
      </c>
      <c r="F42" s="50">
        <v>0</v>
      </c>
      <c r="G42" s="49">
        <v>0</v>
      </c>
    </row>
    <row r="43" spans="1:7" x14ac:dyDescent="0.25">
      <c r="A43" s="8"/>
      <c r="B43" s="8"/>
      <c r="C43" s="8"/>
      <c r="D43" s="17" t="s">
        <v>50</v>
      </c>
      <c r="E43" s="18" t="s">
        <v>194</v>
      </c>
      <c r="F43" s="50">
        <v>0</v>
      </c>
      <c r="G43" s="49">
        <v>371960</v>
      </c>
    </row>
    <row r="44" spans="1:7" x14ac:dyDescent="0.25">
      <c r="A44" s="8"/>
      <c r="B44" s="8"/>
      <c r="C44" s="8"/>
      <c r="D44" s="17" t="s">
        <v>52</v>
      </c>
      <c r="E44" s="18" t="s">
        <v>140</v>
      </c>
      <c r="F44" s="50">
        <v>23530</v>
      </c>
      <c r="G44" s="49">
        <v>721415</v>
      </c>
    </row>
    <row r="45" spans="1:7" x14ac:dyDescent="0.25">
      <c r="A45" s="8"/>
      <c r="B45" s="8"/>
      <c r="C45" s="8">
        <v>20</v>
      </c>
      <c r="D45" s="8"/>
      <c r="E45" s="9" t="s">
        <v>195</v>
      </c>
      <c r="F45" s="50">
        <v>8006791</v>
      </c>
      <c r="G45" s="49">
        <v>10192987</v>
      </c>
    </row>
    <row r="46" spans="1:7" x14ac:dyDescent="0.25">
      <c r="A46" s="13"/>
      <c r="B46" s="13"/>
      <c r="C46" s="13"/>
      <c r="D46" s="13"/>
      <c r="E46" s="42" t="s">
        <v>196</v>
      </c>
      <c r="F46" s="55">
        <f>F41+F45</f>
        <v>8030321</v>
      </c>
      <c r="G46" s="64">
        <f>G41+G45</f>
        <v>11286362</v>
      </c>
    </row>
    <row r="47" spans="1:7" x14ac:dyDescent="0.25">
      <c r="A47" s="8"/>
      <c r="B47" s="8"/>
      <c r="C47" s="8"/>
      <c r="D47" s="8"/>
      <c r="E47" s="41" t="s">
        <v>197</v>
      </c>
      <c r="F47" s="56"/>
      <c r="G47" s="63"/>
    </row>
    <row r="48" spans="1:7" x14ac:dyDescent="0.25">
      <c r="A48" s="8"/>
      <c r="B48" s="8"/>
      <c r="C48" s="8">
        <v>21</v>
      </c>
      <c r="D48" s="8"/>
      <c r="E48" s="9" t="s">
        <v>198</v>
      </c>
      <c r="F48" s="50">
        <v>45834409</v>
      </c>
      <c r="G48" s="49">
        <v>57257304</v>
      </c>
    </row>
    <row r="49" spans="1:7" x14ac:dyDescent="0.25">
      <c r="A49" s="8"/>
      <c r="B49" s="8"/>
      <c r="C49" s="8"/>
      <c r="D49" s="17" t="s">
        <v>29</v>
      </c>
      <c r="E49" s="18" t="s">
        <v>199</v>
      </c>
      <c r="F49" s="50">
        <v>45763440</v>
      </c>
      <c r="G49" s="49">
        <v>52807799</v>
      </c>
    </row>
    <row r="50" spans="1:7" x14ac:dyDescent="0.25">
      <c r="A50" s="8"/>
      <c r="B50" s="8"/>
      <c r="C50" s="8"/>
      <c r="D50" s="17" t="s">
        <v>50</v>
      </c>
      <c r="E50" s="18" t="s">
        <v>200</v>
      </c>
      <c r="F50" s="50">
        <v>70969</v>
      </c>
      <c r="G50" s="49">
        <v>4449505</v>
      </c>
    </row>
    <row r="51" spans="1:7" x14ac:dyDescent="0.25">
      <c r="A51" s="13"/>
      <c r="B51" s="13"/>
      <c r="C51" s="13"/>
      <c r="D51" s="13"/>
      <c r="E51" s="42" t="s">
        <v>201</v>
      </c>
      <c r="F51" s="51">
        <v>45834409</v>
      </c>
      <c r="G51" s="67">
        <v>57257304</v>
      </c>
    </row>
    <row r="52" spans="1:7" x14ac:dyDescent="0.25">
      <c r="A52" s="3"/>
      <c r="B52" s="3"/>
      <c r="C52" s="3"/>
      <c r="D52" s="3"/>
      <c r="E52" s="5" t="s">
        <v>202</v>
      </c>
      <c r="F52" s="60">
        <f>F46-F51</f>
        <v>-37804088</v>
      </c>
      <c r="G52" s="60">
        <v>-45970942</v>
      </c>
    </row>
    <row r="53" spans="1:7" x14ac:dyDescent="0.25">
      <c r="A53" s="3"/>
      <c r="B53" s="3"/>
      <c r="C53" s="3"/>
      <c r="D53" s="3"/>
      <c r="E53" s="7" t="s">
        <v>203</v>
      </c>
      <c r="F53" s="57"/>
      <c r="G53" s="62"/>
    </row>
    <row r="54" spans="1:7" x14ac:dyDescent="0.25">
      <c r="A54" s="8"/>
      <c r="B54" s="8"/>
      <c r="C54" s="8">
        <v>22</v>
      </c>
      <c r="D54" s="8"/>
      <c r="E54" s="9" t="s">
        <v>204</v>
      </c>
      <c r="F54" s="50">
        <v>23954</v>
      </c>
      <c r="G54" s="49">
        <v>311044</v>
      </c>
    </row>
    <row r="55" spans="1:7" x14ac:dyDescent="0.25">
      <c r="A55" s="8"/>
      <c r="B55" s="8"/>
      <c r="C55" s="8">
        <v>23</v>
      </c>
      <c r="D55" s="8"/>
      <c r="E55" s="9" t="s">
        <v>205</v>
      </c>
      <c r="F55" s="50">
        <v>24580160</v>
      </c>
      <c r="G55" s="49">
        <v>270546015</v>
      </c>
    </row>
    <row r="56" spans="1:7" x14ac:dyDescent="0.25">
      <c r="A56" s="3"/>
      <c r="B56" s="3"/>
      <c r="C56" s="3"/>
      <c r="D56" s="3"/>
      <c r="E56" s="5" t="s">
        <v>206</v>
      </c>
      <c r="F56" s="60">
        <f>F54-F55</f>
        <v>-24556206</v>
      </c>
      <c r="G56" s="60">
        <v>-270234971</v>
      </c>
    </row>
    <row r="57" spans="1:7" x14ac:dyDescent="0.25">
      <c r="A57" s="3"/>
      <c r="B57" s="3"/>
      <c r="C57" s="3"/>
      <c r="D57" s="3"/>
      <c r="E57" s="7" t="s">
        <v>207</v>
      </c>
      <c r="F57" s="57"/>
      <c r="G57" s="62"/>
    </row>
    <row r="58" spans="1:7" x14ac:dyDescent="0.25">
      <c r="A58" s="8"/>
      <c r="B58" s="8"/>
      <c r="C58" s="8">
        <v>24</v>
      </c>
      <c r="D58" s="8"/>
      <c r="E58" s="41" t="s">
        <v>208</v>
      </c>
      <c r="F58" s="50">
        <v>263972680</v>
      </c>
      <c r="G58" s="49">
        <v>395468839</v>
      </c>
    </row>
    <row r="59" spans="1:7" x14ac:dyDescent="0.25">
      <c r="A59" s="8"/>
      <c r="B59" s="8"/>
      <c r="C59" s="8"/>
      <c r="D59" s="17" t="s">
        <v>29</v>
      </c>
      <c r="E59" s="18" t="s">
        <v>209</v>
      </c>
      <c r="F59" s="50">
        <v>0</v>
      </c>
      <c r="G59" s="49">
        <v>0</v>
      </c>
    </row>
    <row r="60" spans="1:7" x14ac:dyDescent="0.25">
      <c r="A60" s="8"/>
      <c r="B60" s="8"/>
      <c r="C60" s="8"/>
      <c r="D60" s="17" t="s">
        <v>50</v>
      </c>
      <c r="E60" s="18" t="s">
        <v>210</v>
      </c>
      <c r="F60" s="50">
        <v>19865441</v>
      </c>
      <c r="G60" s="49">
        <v>15063008</v>
      </c>
    </row>
    <row r="61" spans="1:7" x14ac:dyDescent="0.25">
      <c r="A61" s="8"/>
      <c r="B61" s="8"/>
      <c r="C61" s="8"/>
      <c r="D61" s="17" t="s">
        <v>52</v>
      </c>
      <c r="E61" s="18" t="s">
        <v>211</v>
      </c>
      <c r="F61" s="50">
        <v>238526393</v>
      </c>
      <c r="G61" s="49">
        <v>375324727</v>
      </c>
    </row>
    <row r="62" spans="1:7" x14ac:dyDescent="0.25">
      <c r="A62" s="8"/>
      <c r="B62" s="8"/>
      <c r="C62" s="8"/>
      <c r="D62" s="17" t="s">
        <v>57</v>
      </c>
      <c r="E62" s="18" t="s">
        <v>212</v>
      </c>
      <c r="F62" s="50">
        <v>3167275</v>
      </c>
      <c r="G62" s="49">
        <v>2616101</v>
      </c>
    </row>
    <row r="63" spans="1:7" x14ac:dyDescent="0.25">
      <c r="A63" s="8"/>
      <c r="B63" s="8"/>
      <c r="C63" s="8"/>
      <c r="D63" s="17" t="s">
        <v>104</v>
      </c>
      <c r="E63" s="18" t="s">
        <v>213</v>
      </c>
      <c r="F63" s="50">
        <v>2413571</v>
      </c>
      <c r="G63" s="49">
        <v>2465003</v>
      </c>
    </row>
    <row r="64" spans="1:7" x14ac:dyDescent="0.25">
      <c r="A64" s="13"/>
      <c r="B64" s="13"/>
      <c r="C64" s="13"/>
      <c r="D64" s="13"/>
      <c r="E64" s="42" t="s">
        <v>214</v>
      </c>
      <c r="F64" s="51">
        <v>263972680</v>
      </c>
      <c r="G64" s="67">
        <v>395468839</v>
      </c>
    </row>
    <row r="65" spans="1:7" x14ac:dyDescent="0.25">
      <c r="A65" s="8"/>
      <c r="B65" s="8"/>
      <c r="C65" s="8">
        <v>25</v>
      </c>
      <c r="D65" s="8"/>
      <c r="E65" s="41" t="s">
        <v>215</v>
      </c>
      <c r="F65" s="50">
        <v>200333483</v>
      </c>
      <c r="G65" s="49">
        <v>459627754</v>
      </c>
    </row>
    <row r="66" spans="1:7" x14ac:dyDescent="0.25">
      <c r="A66" s="8"/>
      <c r="B66" s="8"/>
      <c r="C66" s="8"/>
      <c r="D66" s="17" t="s">
        <v>29</v>
      </c>
      <c r="E66" s="18" t="s">
        <v>216</v>
      </c>
      <c r="F66" s="50">
        <v>47666294</v>
      </c>
      <c r="G66" s="49">
        <v>202340575</v>
      </c>
    </row>
    <row r="67" spans="1:7" x14ac:dyDescent="0.25">
      <c r="A67" s="8"/>
      <c r="B67" s="8"/>
      <c r="C67" s="8"/>
      <c r="D67" s="17" t="s">
        <v>50</v>
      </c>
      <c r="E67" s="18" t="s">
        <v>217</v>
      </c>
      <c r="F67" s="50">
        <v>147812123</v>
      </c>
      <c r="G67" s="49">
        <v>253276218</v>
      </c>
    </row>
    <row r="68" spans="1:7" x14ac:dyDescent="0.25">
      <c r="A68" s="8"/>
      <c r="B68" s="8"/>
      <c r="C68" s="8"/>
      <c r="D68" s="17" t="s">
        <v>52</v>
      </c>
      <c r="E68" s="18" t="s">
        <v>218</v>
      </c>
      <c r="F68" s="50">
        <v>2958746</v>
      </c>
      <c r="G68" s="49">
        <v>2292175</v>
      </c>
    </row>
    <row r="69" spans="1:7" x14ac:dyDescent="0.25">
      <c r="A69" s="8"/>
      <c r="B69" s="8"/>
      <c r="C69" s="8"/>
      <c r="D69" s="17" t="s">
        <v>57</v>
      </c>
      <c r="E69" s="18" t="s">
        <v>219</v>
      </c>
      <c r="F69" s="50">
        <v>1896320</v>
      </c>
      <c r="G69" s="49">
        <v>1718786</v>
      </c>
    </row>
    <row r="70" spans="1:7" x14ac:dyDescent="0.25">
      <c r="A70" s="13"/>
      <c r="B70" s="13"/>
      <c r="C70" s="13"/>
      <c r="D70" s="13"/>
      <c r="E70" s="42" t="s">
        <v>220</v>
      </c>
      <c r="F70" s="51">
        <v>200333483</v>
      </c>
      <c r="G70" s="67">
        <v>459627754</v>
      </c>
    </row>
    <row r="71" spans="1:7" x14ac:dyDescent="0.25">
      <c r="A71" s="8"/>
      <c r="B71" s="8"/>
      <c r="C71" s="8"/>
      <c r="D71" s="8"/>
      <c r="E71" s="5" t="s">
        <v>221</v>
      </c>
      <c r="F71" s="60">
        <f>F64-F70</f>
        <v>63639197</v>
      </c>
      <c r="G71" s="60">
        <v>-64158915</v>
      </c>
    </row>
    <row r="72" spans="1:7" x14ac:dyDescent="0.25">
      <c r="A72" s="3"/>
      <c r="B72" s="3"/>
      <c r="C72" s="3"/>
      <c r="D72" s="3"/>
      <c r="E72" s="5" t="s">
        <v>222</v>
      </c>
      <c r="F72" s="61">
        <f>F38+F52+F56+F71</f>
        <v>286392202</v>
      </c>
      <c r="G72" s="67">
        <v>15631901</v>
      </c>
    </row>
    <row r="73" spans="1:7" x14ac:dyDescent="0.25">
      <c r="A73" s="3"/>
      <c r="B73" s="3"/>
      <c r="C73" s="3">
        <v>26</v>
      </c>
      <c r="D73" s="3"/>
      <c r="E73" s="7" t="s">
        <v>223</v>
      </c>
      <c r="F73" s="50">
        <v>34703443</v>
      </c>
      <c r="G73" s="49">
        <v>38477714</v>
      </c>
    </row>
    <row r="74" spans="1:7" x14ac:dyDescent="0.25">
      <c r="A74" s="10"/>
      <c r="B74" s="10"/>
      <c r="C74" s="10">
        <v>27</v>
      </c>
      <c r="D74" s="10"/>
      <c r="E74" s="43" t="s">
        <v>224</v>
      </c>
      <c r="F74" s="58">
        <f>F72-F73</f>
        <v>251688759</v>
      </c>
      <c r="G74" s="30">
        <f>G72-G73</f>
        <v>-22845813</v>
      </c>
    </row>
    <row r="75" spans="1:7" x14ac:dyDescent="0.25">
      <c r="A75" s="10"/>
      <c r="B75" s="10"/>
      <c r="C75" s="10"/>
      <c r="D75" s="10"/>
      <c r="E75" s="43" t="s">
        <v>225</v>
      </c>
      <c r="F75" s="59">
        <v>47136</v>
      </c>
      <c r="G75" s="65">
        <v>28485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SPA</vt:lpstr>
      <vt:lpstr>SPP</vt:lpstr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Cipressa Anna Serena</cp:lastModifiedBy>
  <dcterms:created xsi:type="dcterms:W3CDTF">2020-10-30T08:47:55Z</dcterms:created>
  <dcterms:modified xsi:type="dcterms:W3CDTF">2020-12-17T09:15:31Z</dcterms:modified>
</cp:coreProperties>
</file>