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-120" yWindow="-120" windowWidth="29040" windowHeight="15840"/>
  </bookViews>
  <sheets>
    <sheet name="Strutture ex art 26" sheetId="1" r:id="rId1"/>
    <sheet name="Foglio1" sheetId="2" r:id="rId2"/>
  </sheets>
  <definedNames>
    <definedName name="_xlnm._FilterDatabase" localSheetId="0" hidden="1">'Strutture ex art 26'!$B$2:$N$56</definedName>
  </definedNames>
  <calcPr calcId="145621"/>
</workbook>
</file>

<file path=xl/calcChain.xml><?xml version="1.0" encoding="utf-8"?>
<calcChain xmlns="http://schemas.openxmlformats.org/spreadsheetml/2006/main">
  <c r="B11" i="2" l="1"/>
  <c r="D46" i="2"/>
  <c r="C46" i="2"/>
  <c r="D36" i="2"/>
  <c r="C36" i="2"/>
  <c r="D30" i="2"/>
  <c r="C30" i="2"/>
  <c r="F18" i="2"/>
  <c r="F19" i="2"/>
  <c r="F20" i="2"/>
  <c r="F21" i="2"/>
  <c r="F16" i="2"/>
  <c r="E22" i="2"/>
  <c r="E12" i="2"/>
  <c r="B7" i="2"/>
  <c r="C11" i="2" s="1"/>
  <c r="C22" i="2"/>
  <c r="F22" i="2" s="1"/>
  <c r="B22" i="2"/>
  <c r="D11" i="2" l="1"/>
  <c r="E11" i="2" l="1"/>
  <c r="H34" i="1" l="1"/>
  <c r="I34" i="1" s="1"/>
  <c r="H30" i="1"/>
  <c r="I30" i="1" s="1"/>
</calcChain>
</file>

<file path=xl/sharedStrings.xml><?xml version="1.0" encoding="utf-8"?>
<sst xmlns="http://schemas.openxmlformats.org/spreadsheetml/2006/main" count="417" uniqueCount="198">
  <si>
    <t>CCNL</t>
  </si>
  <si>
    <t>RESIDENZIALE</t>
  </si>
  <si>
    <t>SEMIRESIDENZIALE</t>
  </si>
  <si>
    <t>AMBULATORIALE</t>
  </si>
  <si>
    <t>DOMICILIARE</t>
  </si>
  <si>
    <t>ASL BA</t>
  </si>
  <si>
    <t>UNEBA</t>
  </si>
  <si>
    <t>AIOP resid./                                     AIOP e UNEBA domicil</t>
  </si>
  <si>
    <t>ARIS-RSA</t>
  </si>
  <si>
    <t>AIOP capit./COOPER.SOCIALI</t>
  </si>
  <si>
    <t>ASL BR</t>
  </si>
  <si>
    <t>LA NOSTRA FAMIGLIA</t>
  </si>
  <si>
    <t>ASL BT</t>
  </si>
  <si>
    <t>AIOP-RSA</t>
  </si>
  <si>
    <t>ASL FG</t>
  </si>
  <si>
    <t>AIOP</t>
  </si>
  <si>
    <t>COOPERATIVE</t>
  </si>
  <si>
    <t>ASL LE</t>
  </si>
  <si>
    <t>ASL TA</t>
  </si>
  <si>
    <t>AIOP (personale anziano)/AIOP RSA (personale nuovo)</t>
  </si>
  <si>
    <t>NUOVA NORMATIVA</t>
  </si>
  <si>
    <t xml:space="preserve">ASL </t>
  </si>
  <si>
    <t>COMUNE</t>
  </si>
  <si>
    <t>INDIRIZZO</t>
  </si>
  <si>
    <t>PRESIDI DI RIABILITAZIONE ART. 26
DENOMINAZIONE STRUTTURA/TITOLARITA'</t>
  </si>
  <si>
    <t>BARI S.SPIRITO</t>
  </si>
  <si>
    <t>VIA NAPOLI 234/L</t>
  </si>
  <si>
    <t>GIOVANNI PAOLO II di Kentron srl</t>
  </si>
  <si>
    <t>PUTIGNANO</t>
  </si>
  <si>
    <t>LOCALITA SAN PIETRO PITURNO - VIALE EUROPA</t>
  </si>
  <si>
    <t>NOICATTARO</t>
  </si>
  <si>
    <t>CORSO ROMA 130</t>
  </si>
  <si>
    <t>ACQUAVIVA DELLE FONTI</t>
  </si>
  <si>
    <t xml:space="preserve">OSTUNI </t>
  </si>
  <si>
    <t>BRINDISI</t>
  </si>
  <si>
    <t>LECCE</t>
  </si>
  <si>
    <t xml:space="preserve">LA NOSTRA FAMIGLIA </t>
  </si>
  <si>
    <t>VIA DELLI COLLI 5/7</t>
  </si>
  <si>
    <t>CONTRADA LO SPADA</t>
  </si>
  <si>
    <t>VIA PER ARNESANO 18</t>
  </si>
  <si>
    <t>ANDRIA</t>
  </si>
  <si>
    <t>VIA CORATO 400</t>
  </si>
  <si>
    <t>BISCEGLIE</t>
  </si>
  <si>
    <t>VIESTE</t>
  </si>
  <si>
    <t>LOCALITA' MACCHIA DI MAURO</t>
  </si>
  <si>
    <t>RSPONSABILE SANITARIO</t>
  </si>
  <si>
    <t>Francesco Paolo Di Carlo</t>
  </si>
  <si>
    <t>DATA  DI NASCITA RESPONSABILE SANITARIO</t>
  </si>
  <si>
    <t>STATUS ETA' RESPONSABILE SANITARIO</t>
  </si>
  <si>
    <t>ETA' RESPONSABILE SANITARIO</t>
  </si>
  <si>
    <t>CERIGNOLA</t>
  </si>
  <si>
    <t>VIA MORO 86</t>
  </si>
  <si>
    <t xml:space="preserve"> RODI GARGANICO</t>
  </si>
  <si>
    <t>VIA PIETRO NENNI 1</t>
  </si>
  <si>
    <t>CASTELNUOVO DELLA DAUNIA</t>
  </si>
  <si>
    <t>CONTRADA BRECCIOLOSA</t>
  </si>
  <si>
    <t>VOLTURARA APPULA</t>
  </si>
  <si>
    <t>CONTRADA PASSO CAGGIANO</t>
  </si>
  <si>
    <t>FOGGIA</t>
  </si>
  <si>
    <t>SAN GIOVANNI ROTONDO</t>
  </si>
  <si>
    <t>VIA FIORE ANGOLO CIRCUMVALLAZIONE</t>
  </si>
  <si>
    <t>VIA LUCERA 110</t>
  </si>
  <si>
    <t>CASARANO</t>
  </si>
  <si>
    <t>STRADA PROVINCIALE PER COLLEPASSO</t>
  </si>
  <si>
    <t>GAGLIANO DEL CAPO</t>
  </si>
  <si>
    <t>PIAZZETTA PADRI TRINITARI</t>
  </si>
  <si>
    <t>LATERZA</t>
  </si>
  <si>
    <t>VIA CAPPUCCINI 9</t>
  </si>
  <si>
    <t>TARANTO</t>
  </si>
  <si>
    <t>VIALE MAGNA GRECIA , N. 191</t>
  </si>
  <si>
    <t>Pasquale Marruzzo</t>
  </si>
  <si>
    <t>TRINITAPOLI</t>
  </si>
  <si>
    <t>MARGHERITA DI SAVOIA</t>
  </si>
  <si>
    <t>VIA AFRICA ORIENTALE</t>
  </si>
  <si>
    <t>VIA REGGIO CALABRIA</t>
  </si>
  <si>
    <t>VIA TRINITAPOLI</t>
  </si>
  <si>
    <t>MONTE SANT'ANGELO</t>
  </si>
  <si>
    <t>VIALE PADRE PIO 24</t>
  </si>
  <si>
    <t>PRESIDIO RESIDENZIALE "GLI ANGELI DI PADRE PIO"di Fondazione Centri di Riabilitazione Padre Pio Onlus</t>
  </si>
  <si>
    <t>VIA SANTA CHIARA N. 49</t>
  </si>
  <si>
    <t>SAN MARCO IN LAMIS</t>
  </si>
  <si>
    <t>VIA SANNICANDRO</t>
  </si>
  <si>
    <t>PRESIDIO DI RIABILITAZIONE "PADRE PIO ONLUS" di Fondazione Centri di Riabilitazione Padre Pio Onlus</t>
  </si>
  <si>
    <t>CENTRO DI RIABILITAZIONE PADRE PIO di Fondazione Centri di Riabilitazione Padre Pio Onlus</t>
  </si>
  <si>
    <t>C/O OSPEDALE S.MICHELE</t>
  </si>
  <si>
    <t>RIGNANO GARGANICO</t>
  </si>
  <si>
    <t>VIA L. DA VINCI</t>
  </si>
  <si>
    <t>CAGNANO VARANO</t>
  </si>
  <si>
    <t>VIA G. MARCONI</t>
  </si>
  <si>
    <t>RODI GARGANICO</t>
  </si>
  <si>
    <t>PIAZZA PADRE PIO</t>
  </si>
  <si>
    <t>PESCHICI</t>
  </si>
  <si>
    <t>VIA TRENTO</t>
  </si>
  <si>
    <t>VICO DEL GARGANO</t>
  </si>
  <si>
    <t>VIA GIOVANNI XXIII</t>
  </si>
  <si>
    <t>VIA GIOLITTI 10</t>
  </si>
  <si>
    <t>ISCHITELLA</t>
  </si>
  <si>
    <t>VIA CESARE BATTISTI</t>
  </si>
  <si>
    <t>ZAPPONETA</t>
  </si>
  <si>
    <t>VIA ISONZO 26</t>
  </si>
  <si>
    <t>ORTANOVA</t>
  </si>
  <si>
    <t>VIA PUGLIE</t>
  </si>
  <si>
    <t>RIABILIA - di Aurea Salus srl</t>
  </si>
  <si>
    <t>P. FRANGI di Elia Domus srl</t>
  </si>
  <si>
    <t>PADRI TRINITARI Quarto di Palo e Mons Di Donno di "Ente morale Provincia della Natività B.M.V.- D.SS.T</t>
  </si>
  <si>
    <t xml:space="preserve">posti residenziali regionali </t>
  </si>
  <si>
    <t>posti mantenimento osmairm</t>
  </si>
  <si>
    <t>posti mantenimento gagliano</t>
  </si>
  <si>
    <t>posti residenziali per intensiva e estensiva</t>
  </si>
  <si>
    <t>posti intensiva 25%</t>
  </si>
  <si>
    <t>posti estensiva 55%</t>
  </si>
  <si>
    <t xml:space="preserve">asl ba </t>
  </si>
  <si>
    <t>asl br</t>
  </si>
  <si>
    <t>asl bt</t>
  </si>
  <si>
    <t>asl fg</t>
  </si>
  <si>
    <t>asl le</t>
  </si>
  <si>
    <t>asl ta</t>
  </si>
  <si>
    <t>posti residenziali asl</t>
  </si>
  <si>
    <t>posti residenziali - mantenim - età evol</t>
  </si>
  <si>
    <t>posti residenziali età evolutiva</t>
  </si>
  <si>
    <t>posti a cui sottrarre il mantenimento</t>
  </si>
  <si>
    <t>285:913=x:305</t>
  </si>
  <si>
    <t>285:913=x:70</t>
  </si>
  <si>
    <t>285:913=x:373</t>
  </si>
  <si>
    <t>285:913=x:100</t>
  </si>
  <si>
    <t>285:913=x:60</t>
  </si>
  <si>
    <t>intensiva</t>
  </si>
  <si>
    <t>estensiva</t>
  </si>
  <si>
    <t>santa chiara</t>
  </si>
  <si>
    <t>euroitalia</t>
  </si>
  <si>
    <t>casa madre buon rimedio</t>
  </si>
  <si>
    <t>posti residenziali</t>
  </si>
  <si>
    <t>posti intensiva</t>
  </si>
  <si>
    <t>100:32=posti resid.:x</t>
  </si>
  <si>
    <t>osmairm</t>
  </si>
  <si>
    <t>santa rita</t>
  </si>
  <si>
    <t>60:19=posti resid.:x</t>
  </si>
  <si>
    <t>turati</t>
  </si>
  <si>
    <t>vita-finservice</t>
  </si>
  <si>
    <t>madonna della libera</t>
  </si>
  <si>
    <t>de luca</t>
  </si>
  <si>
    <t>sara srl</t>
  </si>
  <si>
    <t>universo salute</t>
  </si>
  <si>
    <t>padre pio</t>
  </si>
  <si>
    <t>373:116=posti resid.:x</t>
  </si>
  <si>
    <t>VIA G. BOVIO n.78</t>
  </si>
  <si>
    <t xml:space="preserve">CENTRO "VILLA SAN GIUSEPPE" di UNIVERSO SALUTE </t>
  </si>
  <si>
    <t>ADELFIA</t>
  </si>
  <si>
    <t>VIA GROTTA PAPA NATALE - C.DA FONTANA</t>
  </si>
  <si>
    <t>SAN FERDINANDO DI PUGLIA</t>
  </si>
  <si>
    <t>ITALIA SALUTE SRL SOCIETA' BENEFIT - (già CENTRI DI RIABILITAZIONE PUGLIESI)</t>
  </si>
  <si>
    <t xml:space="preserve">SAN GIOVANNI ROTONDO </t>
  </si>
  <si>
    <t>VIALE PADRE PIO 24, piano 1</t>
  </si>
  <si>
    <t>VIA SOCCORSO - STRADA PER FOGGIA KM 1,8</t>
  </si>
  <si>
    <t xml:space="preserve">SAN SEVERO </t>
  </si>
  <si>
    <t>DE LUCA - CASA DI CURA "LEONARDO DE LUCA" di Leonardo De Luca srl</t>
  </si>
  <si>
    <t>SARA SRL  - "VILLA MARIA SS. SANITÁ" di Sara S.r.l.</t>
  </si>
  <si>
    <t>UNIVERSO SALUTE  - CENTRO DI RIABILITAZIONE POLIVALENTE "SANTA MARIA" di Universo Salute srl</t>
  </si>
  <si>
    <t>VALORI - SPGS - SGR - PRESIDIO DI RIABILITAZIONE "VALORI" di S.P.G.S. srl</t>
  </si>
  <si>
    <t>EUROITALIA di EUROITALIA SRL</t>
  </si>
  <si>
    <t xml:space="preserve">LATERZA </t>
  </si>
  <si>
    <t>TORRICELLA</t>
  </si>
  <si>
    <t>VIA SAVA</t>
  </si>
  <si>
    <t xml:space="preserve">CASTELLANETA </t>
  </si>
  <si>
    <t xml:space="preserve">PALAGIANO </t>
  </si>
  <si>
    <t>PALAGIANELLO</t>
  </si>
  <si>
    <t>VIA GRAMSCI ANG. VIA CAVOUR</t>
  </si>
  <si>
    <t>CRISPIANO</t>
  </si>
  <si>
    <t>MOTTOLA</t>
  </si>
  <si>
    <t>GINOSA</t>
  </si>
  <si>
    <t>PULSANO</t>
  </si>
  <si>
    <t>SAN GIORGIO JONICO</t>
  </si>
  <si>
    <t>MANDURIA</t>
  </si>
  <si>
    <t xml:space="preserve">C.SO UMBERTO I </t>
  </si>
  <si>
    <t>VIA CATALANI 12</t>
  </si>
  <si>
    <t>VIA CAVESE</t>
  </si>
  <si>
    <t>VIA CAVOUR ANG. VIA PO</t>
  </si>
  <si>
    <t>VIA S. D'ACQUISTO</t>
  </si>
  <si>
    <t>VIA CADORNA ANG. VIA MATTEOTTI</t>
  </si>
  <si>
    <t>VIA DUE GIUGNO</t>
  </si>
  <si>
    <t xml:space="preserve"> OSMAIRM STRUTTURA RESIDENZIALE</t>
  </si>
  <si>
    <t xml:space="preserve"> OSMAIRM CENTRO DIURNO</t>
  </si>
  <si>
    <t xml:space="preserve"> OSMAIRM AMBULATORIO</t>
  </si>
  <si>
    <t>ü</t>
  </si>
  <si>
    <t>ISTITUTO S.AGOSTINO dell’Ente Ecclesiastico “Provincia di Napoli dell’Ordine degli Agostiniani Eremitani”</t>
  </si>
  <si>
    <t>SAN GIOVANNI DI DIO - Struttura Pubblica di ASL BA</t>
  </si>
  <si>
    <t>SANTA CHIARA</t>
  </si>
  <si>
    <t>VIA CAMPANIA 5</t>
  </si>
  <si>
    <t>VIA SAN MARTINO - PARCO LE GINESTRE</t>
  </si>
  <si>
    <t>VIA SCARCELLA 11</t>
  </si>
  <si>
    <t>VIA COLOMBO 7</t>
  </si>
  <si>
    <t>VIA DALMAZIA 90</t>
  </si>
  <si>
    <t>VIA PER SANTERAMO KM 5</t>
  </si>
  <si>
    <t>CENTRO SOCIO SANITARIO VIESTE della FONDAZIONE FILIPPO TURATI ONLUS</t>
  </si>
  <si>
    <t>CENTRO MEDICO DI RIABILITAZIONE "VITA" di Finservice spa</t>
  </si>
  <si>
    <t>CENTRO MEDICO DI RIABILITAZIONE "MADONNA DELLA LIBERA" di Iris s.p.a.</t>
  </si>
  <si>
    <t xml:space="preserve">Provincia della Natività B.M.V. O.SS.T. - CASA MADRE DEL BUON RIMEDIO </t>
  </si>
  <si>
    <t>Carlo Fiorino Hospital spa (già SANTA RITA srl)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</si>
</sst>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5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3" borderId="0" xfId="0" applyFill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e" xfId="0" builtinId="0"/>
    <cellStyle name="Normale 2" xfId="1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N56"/>
  <sheetViews>
    <sheetView tabSelected="1" zoomScale="80" zoomScaleNormal="80" workbookViewId="0">
      <pane ySplit="2" topLeftCell="A3" activePane="bottomLeft" state="frozen"/>
      <selection pane="bottomLeft" activeCell="C5" sqref="C5"/>
    </sheetView>
  </sheetViews>
  <sheetFormatPr defaultRowHeight="15" x14ac:dyDescent="0.25"/>
  <cols>
    <col min="1" max="1" width="9.140625" style="1"/>
    <col min="2" max="2" width="9.140625" style="3"/>
    <col min="3" max="3" width="77.42578125" style="1" customWidth="1"/>
    <col min="4" max="4" width="22.28515625" style="1" bestFit="1" customWidth="1"/>
    <col min="5" max="5" width="26.28515625" style="1" bestFit="1" customWidth="1"/>
    <col min="6" max="6" width="14.140625" style="1" hidden="1" customWidth="1"/>
    <col min="7" max="7" width="16.140625" style="1" hidden="1" customWidth="1"/>
    <col min="8" max="8" width="14.28515625" style="1" hidden="1" customWidth="1"/>
    <col min="9" max="9" width="21" style="1" hidden="1" customWidth="1"/>
    <col min="10" max="10" width="24.85546875" style="1" hidden="1" customWidth="1"/>
    <col min="11" max="11" width="21.140625" style="1" customWidth="1"/>
    <col min="12" max="12" width="19.42578125" style="1" customWidth="1"/>
    <col min="13" max="13" width="20.140625" style="1" customWidth="1"/>
    <col min="14" max="14" width="17.140625" style="1" customWidth="1"/>
    <col min="15" max="16384" width="9.140625" style="1"/>
  </cols>
  <sheetData>
    <row r="1" spans="2:14" x14ac:dyDescent="0.25">
      <c r="J1" s="1" t="s">
        <v>20</v>
      </c>
    </row>
    <row r="2" spans="2:14" s="14" customFormat="1" ht="63" x14ac:dyDescent="0.25">
      <c r="B2" s="13" t="s">
        <v>21</v>
      </c>
      <c r="C2" s="13" t="s">
        <v>24</v>
      </c>
      <c r="D2" s="13" t="s">
        <v>22</v>
      </c>
      <c r="E2" s="13" t="s">
        <v>23</v>
      </c>
      <c r="F2" s="13" t="s">
        <v>45</v>
      </c>
      <c r="G2" s="13" t="s">
        <v>47</v>
      </c>
      <c r="H2" s="13" t="s">
        <v>49</v>
      </c>
      <c r="I2" s="13" t="s">
        <v>48</v>
      </c>
      <c r="J2" s="13" t="s">
        <v>0</v>
      </c>
      <c r="K2" s="13" t="s">
        <v>1</v>
      </c>
      <c r="L2" s="13" t="s">
        <v>2</v>
      </c>
      <c r="M2" s="13" t="s">
        <v>3</v>
      </c>
      <c r="N2" s="13" t="s">
        <v>4</v>
      </c>
    </row>
    <row r="3" spans="2:14" ht="30.75" x14ac:dyDescent="0.25">
      <c r="B3" s="17" t="s">
        <v>5</v>
      </c>
      <c r="C3" s="12" t="s">
        <v>27</v>
      </c>
      <c r="D3" s="12" t="s">
        <v>28</v>
      </c>
      <c r="E3" s="12" t="s">
        <v>29</v>
      </c>
      <c r="F3" s="12"/>
      <c r="G3" s="12"/>
      <c r="H3" s="18"/>
      <c r="I3" s="12"/>
      <c r="J3" s="12" t="s">
        <v>6</v>
      </c>
      <c r="K3" s="16" t="s">
        <v>183</v>
      </c>
      <c r="L3" s="16" t="s">
        <v>183</v>
      </c>
      <c r="M3" s="12"/>
      <c r="N3" s="16" t="s">
        <v>183</v>
      </c>
    </row>
    <row r="4" spans="2:14" ht="30.75" x14ac:dyDescent="0.25">
      <c r="B4" s="17" t="s">
        <v>5</v>
      </c>
      <c r="C4" s="12" t="s">
        <v>102</v>
      </c>
      <c r="D4" s="12" t="s">
        <v>25</v>
      </c>
      <c r="E4" s="12" t="s">
        <v>26</v>
      </c>
      <c r="F4" s="12"/>
      <c r="G4" s="12"/>
      <c r="H4" s="18"/>
      <c r="I4" s="12"/>
      <c r="J4" s="12" t="s">
        <v>7</v>
      </c>
      <c r="K4" s="16" t="s">
        <v>183</v>
      </c>
      <c r="L4" s="12"/>
      <c r="M4" s="12"/>
      <c r="N4" s="16" t="s">
        <v>183</v>
      </c>
    </row>
    <row r="5" spans="2:14" ht="30.75" x14ac:dyDescent="0.25">
      <c r="B5" s="17" t="s">
        <v>5</v>
      </c>
      <c r="C5" s="12" t="s">
        <v>103</v>
      </c>
      <c r="D5" s="12" t="s">
        <v>32</v>
      </c>
      <c r="E5" s="12" t="s">
        <v>192</v>
      </c>
      <c r="F5" s="12"/>
      <c r="G5" s="12"/>
      <c r="H5" s="18"/>
      <c r="I5" s="12"/>
      <c r="J5" s="12" t="s">
        <v>7</v>
      </c>
      <c r="K5" s="16" t="s">
        <v>183</v>
      </c>
      <c r="L5" s="12"/>
      <c r="M5" s="12"/>
      <c r="N5" s="16" t="s">
        <v>183</v>
      </c>
    </row>
    <row r="6" spans="2:14" s="2" customFormat="1" ht="30.75" x14ac:dyDescent="0.25">
      <c r="B6" s="17" t="s">
        <v>5</v>
      </c>
      <c r="C6" s="12" t="s">
        <v>184</v>
      </c>
      <c r="D6" s="12" t="s">
        <v>30</v>
      </c>
      <c r="E6" s="12" t="s">
        <v>31</v>
      </c>
      <c r="F6" s="12"/>
      <c r="G6" s="12"/>
      <c r="H6" s="18"/>
      <c r="I6" s="12"/>
      <c r="J6" s="12" t="s">
        <v>8</v>
      </c>
      <c r="K6" s="12"/>
      <c r="L6" s="16" t="s">
        <v>183</v>
      </c>
      <c r="M6" s="16" t="s">
        <v>183</v>
      </c>
      <c r="N6" s="16"/>
    </row>
    <row r="7" spans="2:14" s="15" customFormat="1" ht="30.75" x14ac:dyDescent="0.25">
      <c r="B7" s="17" t="s">
        <v>5</v>
      </c>
      <c r="C7" s="12" t="s">
        <v>185</v>
      </c>
      <c r="D7" s="12" t="s">
        <v>147</v>
      </c>
      <c r="E7" s="12" t="s">
        <v>148</v>
      </c>
      <c r="F7" s="12"/>
      <c r="G7" s="12"/>
      <c r="H7" s="18"/>
      <c r="I7" s="12"/>
      <c r="J7" s="12" t="s">
        <v>9</v>
      </c>
      <c r="K7" s="16" t="s">
        <v>183</v>
      </c>
      <c r="L7" s="12"/>
      <c r="M7" s="16" t="s">
        <v>183</v>
      </c>
      <c r="N7" s="16" t="s">
        <v>183</v>
      </c>
    </row>
    <row r="8" spans="2:14" ht="30.75" x14ac:dyDescent="0.25">
      <c r="B8" s="17" t="s">
        <v>10</v>
      </c>
      <c r="C8" s="12" t="s">
        <v>11</v>
      </c>
      <c r="D8" s="12" t="s">
        <v>33</v>
      </c>
      <c r="E8" s="12" t="s">
        <v>37</v>
      </c>
      <c r="F8" s="12"/>
      <c r="G8" s="12"/>
      <c r="H8" s="18"/>
      <c r="I8" s="12"/>
      <c r="J8" s="12" t="s">
        <v>8</v>
      </c>
      <c r="K8" s="16" t="s">
        <v>183</v>
      </c>
      <c r="L8" s="16" t="s">
        <v>183</v>
      </c>
      <c r="M8" s="16" t="s">
        <v>183</v>
      </c>
      <c r="N8" s="12"/>
    </row>
    <row r="9" spans="2:14" ht="30.75" x14ac:dyDescent="0.25">
      <c r="B9" s="17" t="s">
        <v>10</v>
      </c>
      <c r="C9" s="12" t="s">
        <v>11</v>
      </c>
      <c r="D9" s="12" t="s">
        <v>34</v>
      </c>
      <c r="E9" s="12" t="s">
        <v>38</v>
      </c>
      <c r="F9" s="12"/>
      <c r="G9" s="12"/>
      <c r="H9" s="18"/>
      <c r="I9" s="12"/>
      <c r="J9" s="12" t="s">
        <v>8</v>
      </c>
      <c r="K9" s="12"/>
      <c r="L9" s="16" t="s">
        <v>183</v>
      </c>
      <c r="M9" s="16" t="s">
        <v>183</v>
      </c>
      <c r="N9" s="12"/>
    </row>
    <row r="10" spans="2:14" ht="30.75" x14ac:dyDescent="0.25">
      <c r="B10" s="17" t="s">
        <v>12</v>
      </c>
      <c r="C10" s="12" t="s">
        <v>104</v>
      </c>
      <c r="D10" s="12" t="s">
        <v>40</v>
      </c>
      <c r="E10" s="12" t="s">
        <v>41</v>
      </c>
      <c r="F10" s="12"/>
      <c r="G10" s="12"/>
      <c r="H10" s="18"/>
      <c r="I10" s="12"/>
      <c r="J10" s="12" t="s">
        <v>8</v>
      </c>
      <c r="K10" s="12"/>
      <c r="L10" s="16" t="s">
        <v>183</v>
      </c>
      <c r="M10" s="16" t="s">
        <v>183</v>
      </c>
      <c r="N10" s="16" t="s">
        <v>183</v>
      </c>
    </row>
    <row r="11" spans="2:14" s="15" customFormat="1" ht="30.75" x14ac:dyDescent="0.25">
      <c r="B11" s="17" t="s">
        <v>12</v>
      </c>
      <c r="C11" s="12" t="s">
        <v>150</v>
      </c>
      <c r="D11" s="12" t="s">
        <v>71</v>
      </c>
      <c r="E11" s="12" t="s">
        <v>74</v>
      </c>
      <c r="F11" s="12"/>
      <c r="G11" s="12"/>
      <c r="H11" s="18"/>
      <c r="I11" s="12"/>
      <c r="J11" s="12" t="s">
        <v>8</v>
      </c>
      <c r="K11" s="12"/>
      <c r="L11" s="12"/>
      <c r="M11" s="16" t="s">
        <v>183</v>
      </c>
      <c r="N11" s="12"/>
    </row>
    <row r="12" spans="2:14" s="15" customFormat="1" ht="30.75" x14ac:dyDescent="0.25">
      <c r="B12" s="17" t="s">
        <v>12</v>
      </c>
      <c r="C12" s="12" t="s">
        <v>150</v>
      </c>
      <c r="D12" s="12" t="s">
        <v>72</v>
      </c>
      <c r="E12" s="12" t="s">
        <v>73</v>
      </c>
      <c r="F12" s="12"/>
      <c r="G12" s="12"/>
      <c r="H12" s="18"/>
      <c r="I12" s="12"/>
      <c r="J12" s="12" t="s">
        <v>8</v>
      </c>
      <c r="K12" s="12"/>
      <c r="L12" s="12"/>
      <c r="M12" s="16" t="s">
        <v>183</v>
      </c>
      <c r="N12" s="16" t="s">
        <v>183</v>
      </c>
    </row>
    <row r="13" spans="2:14" s="15" customFormat="1" ht="30.75" x14ac:dyDescent="0.25">
      <c r="B13" s="17" t="s">
        <v>12</v>
      </c>
      <c r="C13" s="12" t="s">
        <v>150</v>
      </c>
      <c r="D13" s="12" t="s">
        <v>149</v>
      </c>
      <c r="E13" s="12" t="s">
        <v>75</v>
      </c>
      <c r="F13" s="12"/>
      <c r="G13" s="12"/>
      <c r="H13" s="18"/>
      <c r="I13" s="12"/>
      <c r="J13" s="12" t="s">
        <v>8</v>
      </c>
      <c r="K13" s="12"/>
      <c r="L13" s="12"/>
      <c r="M13" s="16" t="s">
        <v>183</v>
      </c>
      <c r="N13" s="12"/>
    </row>
    <row r="14" spans="2:14" s="2" customFormat="1" ht="30.75" x14ac:dyDescent="0.25">
      <c r="B14" s="17" t="s">
        <v>12</v>
      </c>
      <c r="C14" s="12" t="s">
        <v>146</v>
      </c>
      <c r="D14" s="12" t="s">
        <v>42</v>
      </c>
      <c r="E14" s="12" t="s">
        <v>145</v>
      </c>
      <c r="F14" s="12"/>
      <c r="G14" s="12"/>
      <c r="H14" s="18"/>
      <c r="I14" s="12"/>
      <c r="J14" s="12" t="s">
        <v>13</v>
      </c>
      <c r="K14" s="16" t="s">
        <v>183</v>
      </c>
      <c r="L14" s="12"/>
      <c r="M14" s="16" t="s">
        <v>183</v>
      </c>
      <c r="N14" s="16" t="s">
        <v>183</v>
      </c>
    </row>
    <row r="15" spans="2:14" s="2" customFormat="1" ht="30.75" x14ac:dyDescent="0.25">
      <c r="B15" s="17" t="s">
        <v>14</v>
      </c>
      <c r="C15" s="12" t="s">
        <v>82</v>
      </c>
      <c r="D15" s="12" t="s">
        <v>151</v>
      </c>
      <c r="E15" s="12" t="s">
        <v>152</v>
      </c>
      <c r="F15" s="12"/>
      <c r="G15" s="12"/>
      <c r="H15" s="18"/>
      <c r="I15" s="12"/>
      <c r="J15" s="12" t="s">
        <v>13</v>
      </c>
      <c r="K15" s="16" t="s">
        <v>183</v>
      </c>
      <c r="L15" s="12"/>
      <c r="M15" s="16" t="s">
        <v>183</v>
      </c>
      <c r="N15" s="16" t="s">
        <v>183</v>
      </c>
    </row>
    <row r="16" spans="2:14" s="2" customFormat="1" ht="30.75" x14ac:dyDescent="0.25">
      <c r="B16" s="17" t="s">
        <v>14</v>
      </c>
      <c r="C16" s="12" t="s">
        <v>83</v>
      </c>
      <c r="D16" s="12" t="s">
        <v>76</v>
      </c>
      <c r="E16" s="12" t="s">
        <v>84</v>
      </c>
      <c r="F16" s="12"/>
      <c r="G16" s="12"/>
      <c r="H16" s="18"/>
      <c r="I16" s="12"/>
      <c r="J16" s="12" t="s">
        <v>13</v>
      </c>
      <c r="K16" s="12"/>
      <c r="L16" s="12"/>
      <c r="M16" s="16" t="s">
        <v>183</v>
      </c>
      <c r="N16" s="12"/>
    </row>
    <row r="17" spans="2:14" s="2" customFormat="1" ht="30.75" x14ac:dyDescent="0.25">
      <c r="B17" s="17" t="s">
        <v>14</v>
      </c>
      <c r="C17" s="12" t="s">
        <v>78</v>
      </c>
      <c r="D17" s="12" t="s">
        <v>59</v>
      </c>
      <c r="E17" s="12" t="s">
        <v>77</v>
      </c>
      <c r="F17" s="12"/>
      <c r="G17" s="12"/>
      <c r="H17" s="18"/>
      <c r="I17" s="12"/>
      <c r="J17" s="12" t="s">
        <v>13</v>
      </c>
      <c r="K17" s="16" t="s">
        <v>183</v>
      </c>
      <c r="L17" s="12"/>
      <c r="M17" s="16" t="s">
        <v>183</v>
      </c>
      <c r="N17" s="16" t="s">
        <v>183</v>
      </c>
    </row>
    <row r="18" spans="2:14" s="2" customFormat="1" ht="30.75" x14ac:dyDescent="0.25">
      <c r="B18" s="17" t="s">
        <v>14</v>
      </c>
      <c r="C18" s="12" t="s">
        <v>82</v>
      </c>
      <c r="D18" s="12" t="s">
        <v>59</v>
      </c>
      <c r="E18" s="12" t="s">
        <v>79</v>
      </c>
      <c r="F18" s="12"/>
      <c r="G18" s="12"/>
      <c r="H18" s="18"/>
      <c r="I18" s="12"/>
      <c r="J18" s="12" t="s">
        <v>13</v>
      </c>
      <c r="K18" s="12"/>
      <c r="L18" s="12"/>
      <c r="M18" s="16" t="s">
        <v>183</v>
      </c>
      <c r="N18" s="12"/>
    </row>
    <row r="19" spans="2:14" s="2" customFormat="1" ht="30.75" x14ac:dyDescent="0.25">
      <c r="B19" s="17" t="s">
        <v>14</v>
      </c>
      <c r="C19" s="12" t="s">
        <v>82</v>
      </c>
      <c r="D19" s="12" t="s">
        <v>80</v>
      </c>
      <c r="E19" s="12" t="s">
        <v>81</v>
      </c>
      <c r="F19" s="12"/>
      <c r="G19" s="12"/>
      <c r="H19" s="18"/>
      <c r="I19" s="12"/>
      <c r="J19" s="12" t="s">
        <v>13</v>
      </c>
      <c r="K19" s="12"/>
      <c r="L19" s="12"/>
      <c r="M19" s="16" t="s">
        <v>183</v>
      </c>
      <c r="N19" s="12"/>
    </row>
    <row r="20" spans="2:14" s="2" customFormat="1" ht="30.75" x14ac:dyDescent="0.25">
      <c r="B20" s="17" t="s">
        <v>14</v>
      </c>
      <c r="C20" s="12" t="s">
        <v>82</v>
      </c>
      <c r="D20" s="12" t="s">
        <v>154</v>
      </c>
      <c r="E20" s="12" t="s">
        <v>153</v>
      </c>
      <c r="F20" s="12"/>
      <c r="G20" s="12"/>
      <c r="H20" s="18"/>
      <c r="I20" s="12"/>
      <c r="J20" s="12" t="s">
        <v>13</v>
      </c>
      <c r="K20" s="12"/>
      <c r="L20" s="12"/>
      <c r="M20" s="16" t="s">
        <v>183</v>
      </c>
      <c r="N20" s="16" t="s">
        <v>183</v>
      </c>
    </row>
    <row r="21" spans="2:14" s="2" customFormat="1" ht="30.75" x14ac:dyDescent="0.25">
      <c r="B21" s="17" t="s">
        <v>14</v>
      </c>
      <c r="C21" s="12" t="s">
        <v>82</v>
      </c>
      <c r="D21" s="12" t="s">
        <v>85</v>
      </c>
      <c r="E21" s="12" t="s">
        <v>86</v>
      </c>
      <c r="F21" s="12"/>
      <c r="G21" s="12"/>
      <c r="H21" s="18"/>
      <c r="I21" s="12"/>
      <c r="J21" s="12" t="s">
        <v>13</v>
      </c>
      <c r="K21" s="12"/>
      <c r="L21" s="12"/>
      <c r="M21" s="16" t="s">
        <v>183</v>
      </c>
      <c r="N21" s="12"/>
    </row>
    <row r="22" spans="2:14" s="2" customFormat="1" ht="30.75" x14ac:dyDescent="0.25">
      <c r="B22" s="17" t="s">
        <v>14</v>
      </c>
      <c r="C22" s="12" t="s">
        <v>82</v>
      </c>
      <c r="D22" s="12" t="s">
        <v>87</v>
      </c>
      <c r="E22" s="12" t="s">
        <v>88</v>
      </c>
      <c r="F22" s="12"/>
      <c r="G22" s="12"/>
      <c r="H22" s="18"/>
      <c r="I22" s="12"/>
      <c r="J22" s="12" t="s">
        <v>13</v>
      </c>
      <c r="K22" s="12"/>
      <c r="L22" s="12"/>
      <c r="M22" s="16" t="s">
        <v>183</v>
      </c>
      <c r="N22" s="12"/>
    </row>
    <row r="23" spans="2:14" s="2" customFormat="1" ht="30.75" x14ac:dyDescent="0.25">
      <c r="B23" s="17" t="s">
        <v>14</v>
      </c>
      <c r="C23" s="12" t="s">
        <v>82</v>
      </c>
      <c r="D23" s="12" t="s">
        <v>89</v>
      </c>
      <c r="E23" s="12" t="s">
        <v>90</v>
      </c>
      <c r="F23" s="12"/>
      <c r="G23" s="12"/>
      <c r="H23" s="18"/>
      <c r="I23" s="12"/>
      <c r="J23" s="12" t="s">
        <v>13</v>
      </c>
      <c r="K23" s="12"/>
      <c r="L23" s="12"/>
      <c r="M23" s="16" t="s">
        <v>183</v>
      </c>
      <c r="N23" s="16" t="s">
        <v>183</v>
      </c>
    </row>
    <row r="24" spans="2:14" s="2" customFormat="1" ht="30.75" x14ac:dyDescent="0.25">
      <c r="B24" s="17" t="s">
        <v>14</v>
      </c>
      <c r="C24" s="12" t="s">
        <v>82</v>
      </c>
      <c r="D24" s="12" t="s">
        <v>91</v>
      </c>
      <c r="E24" s="12" t="s">
        <v>92</v>
      </c>
      <c r="F24" s="12"/>
      <c r="G24" s="12"/>
      <c r="H24" s="18"/>
      <c r="I24" s="12"/>
      <c r="J24" s="12" t="s">
        <v>13</v>
      </c>
      <c r="K24" s="12"/>
      <c r="L24" s="12"/>
      <c r="M24" s="16" t="s">
        <v>183</v>
      </c>
      <c r="N24" s="12"/>
    </row>
    <row r="25" spans="2:14" s="2" customFormat="1" ht="30.75" x14ac:dyDescent="0.25">
      <c r="B25" s="17" t="s">
        <v>14</v>
      </c>
      <c r="C25" s="12" t="s">
        <v>82</v>
      </c>
      <c r="D25" s="12" t="s">
        <v>93</v>
      </c>
      <c r="E25" s="12" t="s">
        <v>94</v>
      </c>
      <c r="F25" s="12"/>
      <c r="G25" s="12"/>
      <c r="H25" s="18"/>
      <c r="I25" s="12"/>
      <c r="J25" s="12" t="s">
        <v>13</v>
      </c>
      <c r="K25" s="12"/>
      <c r="L25" s="12"/>
      <c r="M25" s="16" t="s">
        <v>183</v>
      </c>
      <c r="N25" s="12"/>
    </row>
    <row r="26" spans="2:14" s="2" customFormat="1" ht="30.75" x14ac:dyDescent="0.25">
      <c r="B26" s="17" t="s">
        <v>14</v>
      </c>
      <c r="C26" s="12" t="s">
        <v>82</v>
      </c>
      <c r="D26" s="12" t="s">
        <v>43</v>
      </c>
      <c r="E26" s="12" t="s">
        <v>95</v>
      </c>
      <c r="F26" s="12"/>
      <c r="G26" s="12"/>
      <c r="H26" s="18"/>
      <c r="I26" s="12"/>
      <c r="J26" s="12" t="s">
        <v>13</v>
      </c>
      <c r="K26" s="12"/>
      <c r="L26" s="12"/>
      <c r="M26" s="16" t="s">
        <v>183</v>
      </c>
      <c r="N26" s="12"/>
    </row>
    <row r="27" spans="2:14" s="2" customFormat="1" ht="30.75" x14ac:dyDescent="0.25">
      <c r="B27" s="17" t="s">
        <v>14</v>
      </c>
      <c r="C27" s="12" t="s">
        <v>82</v>
      </c>
      <c r="D27" s="12" t="s">
        <v>96</v>
      </c>
      <c r="E27" s="12" t="s">
        <v>97</v>
      </c>
      <c r="F27" s="12"/>
      <c r="G27" s="12"/>
      <c r="H27" s="18"/>
      <c r="I27" s="12"/>
      <c r="J27" s="12" t="s">
        <v>13</v>
      </c>
      <c r="K27" s="12"/>
      <c r="L27" s="12"/>
      <c r="M27" s="16" t="s">
        <v>183</v>
      </c>
      <c r="N27" s="12"/>
    </row>
    <row r="28" spans="2:14" s="2" customFormat="1" ht="30.75" x14ac:dyDescent="0.25">
      <c r="B28" s="17" t="s">
        <v>14</v>
      </c>
      <c r="C28" s="12" t="s">
        <v>82</v>
      </c>
      <c r="D28" s="12" t="s">
        <v>98</v>
      </c>
      <c r="E28" s="12" t="s">
        <v>99</v>
      </c>
      <c r="F28" s="12"/>
      <c r="G28" s="12"/>
      <c r="H28" s="18"/>
      <c r="I28" s="12"/>
      <c r="J28" s="12" t="s">
        <v>13</v>
      </c>
      <c r="K28" s="12"/>
      <c r="L28" s="12"/>
      <c r="M28" s="16" t="s">
        <v>183</v>
      </c>
      <c r="N28" s="12"/>
    </row>
    <row r="29" spans="2:14" s="2" customFormat="1" ht="30.75" x14ac:dyDescent="0.25">
      <c r="B29" s="17" t="s">
        <v>14</v>
      </c>
      <c r="C29" s="12" t="s">
        <v>82</v>
      </c>
      <c r="D29" s="12" t="s">
        <v>100</v>
      </c>
      <c r="E29" s="12" t="s">
        <v>101</v>
      </c>
      <c r="F29" s="12"/>
      <c r="G29" s="12"/>
      <c r="H29" s="18"/>
      <c r="I29" s="12"/>
      <c r="J29" s="12" t="s">
        <v>13</v>
      </c>
      <c r="K29" s="12"/>
      <c r="L29" s="12"/>
      <c r="M29" s="16" t="s">
        <v>183</v>
      </c>
      <c r="N29" s="16" t="s">
        <v>183</v>
      </c>
    </row>
    <row r="30" spans="2:14" s="2" customFormat="1" ht="30.75" x14ac:dyDescent="0.25">
      <c r="B30" s="17" t="s">
        <v>14</v>
      </c>
      <c r="C30" s="12" t="s">
        <v>193</v>
      </c>
      <c r="D30" s="12" t="s">
        <v>43</v>
      </c>
      <c r="E30" s="12" t="s">
        <v>44</v>
      </c>
      <c r="F30" s="12" t="s">
        <v>46</v>
      </c>
      <c r="G30" s="19">
        <v>15797</v>
      </c>
      <c r="H30" s="18">
        <f ca="1">INT(YEARFRAC(G30,TODAY()))</f>
        <v>82</v>
      </c>
      <c r="I30" s="19" t="str">
        <f ca="1">IF(H30&gt;70,"LIMITE ETA' SUPERATO",IF(H30&lt;70,"OK",IF(H30=70,"LIMITE ETA' RAGGIUNTO")))</f>
        <v>LIMITE ETA' SUPERATO</v>
      </c>
      <c r="J30" s="12" t="s">
        <v>13</v>
      </c>
      <c r="K30" s="16" t="s">
        <v>183</v>
      </c>
      <c r="L30" s="16" t="s">
        <v>183</v>
      </c>
      <c r="M30" s="16" t="s">
        <v>183</v>
      </c>
      <c r="N30" s="12"/>
    </row>
    <row r="31" spans="2:14" ht="30.75" x14ac:dyDescent="0.25">
      <c r="B31" s="17" t="s">
        <v>14</v>
      </c>
      <c r="C31" s="12" t="s">
        <v>194</v>
      </c>
      <c r="D31" s="12" t="s">
        <v>50</v>
      </c>
      <c r="E31" s="12" t="s">
        <v>51</v>
      </c>
      <c r="F31" s="12"/>
      <c r="G31" s="12"/>
      <c r="H31" s="18"/>
      <c r="I31" s="12"/>
      <c r="J31" s="12" t="s">
        <v>15</v>
      </c>
      <c r="K31" s="16" t="s">
        <v>183</v>
      </c>
      <c r="L31" s="12"/>
      <c r="M31" s="12"/>
      <c r="N31" s="16" t="s">
        <v>183</v>
      </c>
    </row>
    <row r="32" spans="2:14" ht="30.75" x14ac:dyDescent="0.25">
      <c r="B32" s="17" t="s">
        <v>14</v>
      </c>
      <c r="C32" s="12" t="s">
        <v>195</v>
      </c>
      <c r="D32" s="12" t="s">
        <v>52</v>
      </c>
      <c r="E32" s="12" t="s">
        <v>53</v>
      </c>
      <c r="F32" s="12"/>
      <c r="G32" s="12"/>
      <c r="H32" s="18"/>
      <c r="I32" s="12"/>
      <c r="J32" s="12" t="s">
        <v>15</v>
      </c>
      <c r="K32" s="16" t="s">
        <v>183</v>
      </c>
      <c r="L32" s="12"/>
      <c r="M32" s="12"/>
      <c r="N32" s="16" t="s">
        <v>183</v>
      </c>
    </row>
    <row r="33" spans="2:14" s="2" customFormat="1" ht="30.75" x14ac:dyDescent="0.25">
      <c r="B33" s="17" t="s">
        <v>14</v>
      </c>
      <c r="C33" s="12" t="s">
        <v>155</v>
      </c>
      <c r="D33" s="12" t="s">
        <v>54</v>
      </c>
      <c r="E33" s="12" t="s">
        <v>55</v>
      </c>
      <c r="F33" s="12"/>
      <c r="G33" s="12"/>
      <c r="H33" s="18"/>
      <c r="I33" s="12"/>
      <c r="J33" s="12" t="s">
        <v>13</v>
      </c>
      <c r="K33" s="16" t="s">
        <v>183</v>
      </c>
      <c r="L33" s="12"/>
      <c r="M33" s="12"/>
      <c r="N33" s="12"/>
    </row>
    <row r="34" spans="2:14" ht="30.75" x14ac:dyDescent="0.25">
      <c r="B34" s="17" t="s">
        <v>14</v>
      </c>
      <c r="C34" s="12" t="s">
        <v>156</v>
      </c>
      <c r="D34" s="12" t="s">
        <v>56</v>
      </c>
      <c r="E34" s="12" t="s">
        <v>57</v>
      </c>
      <c r="F34" s="12" t="s">
        <v>70</v>
      </c>
      <c r="G34" s="19">
        <v>24986</v>
      </c>
      <c r="H34" s="18">
        <f ca="1">INT(YEARFRAC(G34,TODAY()))</f>
        <v>56</v>
      </c>
      <c r="I34" s="19" t="str">
        <f ca="1">IF(H34&gt;70,"LIMITE ETA' SUPERATO",IF(H34&lt;70,"OK",IF(H34=70,"LIMITE ETA' RAGGIUNTO")))</f>
        <v>OK</v>
      </c>
      <c r="J34" s="12" t="s">
        <v>16</v>
      </c>
      <c r="K34" s="16" t="s">
        <v>183</v>
      </c>
      <c r="L34" s="12"/>
      <c r="M34" s="12"/>
      <c r="N34" s="12"/>
    </row>
    <row r="35" spans="2:14" s="2" customFormat="1" ht="30.75" x14ac:dyDescent="0.25">
      <c r="B35" s="17" t="s">
        <v>14</v>
      </c>
      <c r="C35" s="12" t="s">
        <v>157</v>
      </c>
      <c r="D35" s="12" t="s">
        <v>58</v>
      </c>
      <c r="E35" s="12" t="s">
        <v>61</v>
      </c>
      <c r="F35" s="12"/>
      <c r="G35" s="12"/>
      <c r="H35" s="18"/>
      <c r="I35" s="12"/>
      <c r="J35" s="12" t="s">
        <v>13</v>
      </c>
      <c r="K35" s="16" t="s">
        <v>183</v>
      </c>
      <c r="L35" s="16" t="s">
        <v>183</v>
      </c>
      <c r="M35" s="16" t="s">
        <v>183</v>
      </c>
      <c r="N35" s="16" t="s">
        <v>183</v>
      </c>
    </row>
    <row r="36" spans="2:14" ht="30.75" x14ac:dyDescent="0.25">
      <c r="B36" s="17" t="s">
        <v>14</v>
      </c>
      <c r="C36" s="12" t="s">
        <v>158</v>
      </c>
      <c r="D36" s="12" t="s">
        <v>59</v>
      </c>
      <c r="E36" s="12" t="s">
        <v>60</v>
      </c>
      <c r="F36" s="12"/>
      <c r="G36" s="12"/>
      <c r="H36" s="18"/>
      <c r="I36" s="12"/>
      <c r="J36" s="12"/>
      <c r="K36" s="12"/>
      <c r="L36" s="16" t="s">
        <v>183</v>
      </c>
      <c r="M36" s="12"/>
      <c r="N36" s="16" t="s">
        <v>183</v>
      </c>
    </row>
    <row r="37" spans="2:14" s="2" customFormat="1" ht="30.75" x14ac:dyDescent="0.25">
      <c r="B37" s="17" t="s">
        <v>17</v>
      </c>
      <c r="C37" s="12" t="s">
        <v>159</v>
      </c>
      <c r="D37" s="12" t="s">
        <v>62</v>
      </c>
      <c r="E37" s="12" t="s">
        <v>63</v>
      </c>
      <c r="F37" s="12"/>
      <c r="G37" s="12"/>
      <c r="H37" s="18"/>
      <c r="I37" s="12"/>
      <c r="J37" s="12" t="s">
        <v>15</v>
      </c>
      <c r="K37" s="16" t="s">
        <v>183</v>
      </c>
      <c r="L37" s="16" t="s">
        <v>183</v>
      </c>
      <c r="M37" s="16" t="s">
        <v>183</v>
      </c>
      <c r="N37" s="16" t="s">
        <v>183</v>
      </c>
    </row>
    <row r="38" spans="2:14" ht="30.75" x14ac:dyDescent="0.25">
      <c r="B38" s="17" t="s">
        <v>17</v>
      </c>
      <c r="C38" s="12" t="s">
        <v>196</v>
      </c>
      <c r="D38" s="12" t="s">
        <v>64</v>
      </c>
      <c r="E38" s="12" t="s">
        <v>65</v>
      </c>
      <c r="F38" s="12"/>
      <c r="G38" s="12"/>
      <c r="H38" s="18"/>
      <c r="I38" s="12"/>
      <c r="J38" s="12" t="s">
        <v>8</v>
      </c>
      <c r="K38" s="16" t="s">
        <v>183</v>
      </c>
      <c r="L38" s="16" t="s">
        <v>183</v>
      </c>
      <c r="M38" s="16" t="s">
        <v>183</v>
      </c>
      <c r="N38" s="16" t="s">
        <v>183</v>
      </c>
    </row>
    <row r="39" spans="2:14" ht="30.75" x14ac:dyDescent="0.25">
      <c r="B39" s="17" t="s">
        <v>17</v>
      </c>
      <c r="C39" s="12" t="s">
        <v>36</v>
      </c>
      <c r="D39" s="12" t="s">
        <v>35</v>
      </c>
      <c r="E39" s="12" t="s">
        <v>39</v>
      </c>
      <c r="F39" s="12"/>
      <c r="G39" s="12"/>
      <c r="H39" s="18"/>
      <c r="I39" s="12"/>
      <c r="J39" s="12" t="s">
        <v>8</v>
      </c>
      <c r="K39" s="12"/>
      <c r="L39" s="12"/>
      <c r="M39" s="16" t="s">
        <v>183</v>
      </c>
      <c r="N39" s="12"/>
    </row>
    <row r="40" spans="2:14" s="2" customFormat="1" ht="30.75" x14ac:dyDescent="0.25">
      <c r="B40" s="17" t="s">
        <v>17</v>
      </c>
      <c r="C40" s="12" t="s">
        <v>186</v>
      </c>
      <c r="D40" s="12" t="s">
        <v>35</v>
      </c>
      <c r="E40" s="12" t="s">
        <v>187</v>
      </c>
      <c r="F40" s="12"/>
      <c r="G40" s="12"/>
      <c r="H40" s="18"/>
      <c r="I40" s="12"/>
      <c r="J40" s="12" t="s">
        <v>13</v>
      </c>
      <c r="K40" s="16" t="s">
        <v>183</v>
      </c>
      <c r="L40" s="16" t="s">
        <v>183</v>
      </c>
      <c r="M40" s="16" t="s">
        <v>183</v>
      </c>
      <c r="N40" s="16" t="s">
        <v>183</v>
      </c>
    </row>
    <row r="41" spans="2:14" ht="45" x14ac:dyDescent="0.25">
      <c r="B41" s="17" t="s">
        <v>18</v>
      </c>
      <c r="C41" s="12" t="s">
        <v>180</v>
      </c>
      <c r="D41" s="12" t="s">
        <v>66</v>
      </c>
      <c r="E41" s="12" t="s">
        <v>67</v>
      </c>
      <c r="F41" s="12"/>
      <c r="G41" s="12"/>
      <c r="H41" s="18"/>
      <c r="I41" s="12"/>
      <c r="J41" s="12" t="s">
        <v>19</v>
      </c>
      <c r="K41" s="16" t="s">
        <v>183</v>
      </c>
      <c r="L41" s="12"/>
      <c r="M41" s="16" t="s">
        <v>183</v>
      </c>
      <c r="N41" s="16" t="s">
        <v>183</v>
      </c>
    </row>
    <row r="42" spans="2:14" ht="30.75" x14ac:dyDescent="0.25">
      <c r="B42" s="17" t="s">
        <v>18</v>
      </c>
      <c r="C42" s="12" t="s">
        <v>181</v>
      </c>
      <c r="D42" s="12" t="s">
        <v>160</v>
      </c>
      <c r="E42" s="22" t="s">
        <v>190</v>
      </c>
      <c r="F42" s="12"/>
      <c r="G42" s="12"/>
      <c r="H42" s="18"/>
      <c r="I42" s="12"/>
      <c r="J42" s="12"/>
      <c r="K42" s="12"/>
      <c r="L42" s="16" t="s">
        <v>183</v>
      </c>
      <c r="M42" s="16" t="s">
        <v>183</v>
      </c>
      <c r="N42" s="12"/>
    </row>
    <row r="43" spans="2:14" ht="30.75" x14ac:dyDescent="0.25">
      <c r="B43" s="17" t="s">
        <v>18</v>
      </c>
      <c r="C43" s="12" t="s">
        <v>181</v>
      </c>
      <c r="D43" s="12" t="s">
        <v>161</v>
      </c>
      <c r="E43" s="12" t="s">
        <v>162</v>
      </c>
      <c r="F43" s="12"/>
      <c r="G43" s="12"/>
      <c r="H43" s="18"/>
      <c r="I43" s="12"/>
      <c r="J43" s="12"/>
      <c r="K43" s="12"/>
      <c r="L43" s="16" t="s">
        <v>183</v>
      </c>
      <c r="M43" s="16" t="s">
        <v>183</v>
      </c>
      <c r="N43" s="12"/>
    </row>
    <row r="44" spans="2:14" ht="30.75" x14ac:dyDescent="0.25">
      <c r="B44" s="17" t="s">
        <v>18</v>
      </c>
      <c r="C44" s="12" t="s">
        <v>182</v>
      </c>
      <c r="D44" s="12" t="s">
        <v>163</v>
      </c>
      <c r="E44" s="20" t="s">
        <v>188</v>
      </c>
      <c r="F44" s="12"/>
      <c r="G44" s="12"/>
      <c r="H44" s="18"/>
      <c r="I44" s="12"/>
      <c r="J44" s="12"/>
      <c r="K44" s="12"/>
      <c r="L44" s="12"/>
      <c r="M44" s="16" t="s">
        <v>183</v>
      </c>
      <c r="N44" s="12"/>
    </row>
    <row r="45" spans="2:14" ht="30.75" x14ac:dyDescent="0.25">
      <c r="B45" s="17" t="s">
        <v>18</v>
      </c>
      <c r="C45" s="12" t="s">
        <v>182</v>
      </c>
      <c r="D45" s="12" t="s">
        <v>164</v>
      </c>
      <c r="E45" s="21" t="s">
        <v>189</v>
      </c>
      <c r="F45" s="12"/>
      <c r="G45" s="12"/>
      <c r="H45" s="18"/>
      <c r="I45" s="12"/>
      <c r="J45" s="12"/>
      <c r="K45" s="12"/>
      <c r="L45" s="12"/>
      <c r="M45" s="16" t="s">
        <v>183</v>
      </c>
      <c r="N45" s="12"/>
    </row>
    <row r="46" spans="2:14" ht="30.75" x14ac:dyDescent="0.25">
      <c r="B46" s="17" t="s">
        <v>18</v>
      </c>
      <c r="C46" s="12" t="s">
        <v>182</v>
      </c>
      <c r="D46" s="12" t="s">
        <v>165</v>
      </c>
      <c r="E46" s="12" t="s">
        <v>166</v>
      </c>
      <c r="F46" s="12"/>
      <c r="G46" s="12"/>
      <c r="H46" s="18"/>
      <c r="I46" s="12"/>
      <c r="J46" s="12"/>
      <c r="K46" s="12"/>
      <c r="L46" s="12"/>
      <c r="M46" s="16" t="s">
        <v>183</v>
      </c>
      <c r="N46" s="12"/>
    </row>
    <row r="47" spans="2:14" ht="30.75" x14ac:dyDescent="0.25">
      <c r="B47" s="17" t="s">
        <v>18</v>
      </c>
      <c r="C47" s="12" t="s">
        <v>182</v>
      </c>
      <c r="D47" s="12" t="s">
        <v>167</v>
      </c>
      <c r="E47" s="12" t="s">
        <v>173</v>
      </c>
      <c r="F47" s="12"/>
      <c r="G47" s="12"/>
      <c r="H47" s="18"/>
      <c r="I47" s="12"/>
      <c r="J47" s="12"/>
      <c r="K47" s="12"/>
      <c r="L47" s="12"/>
      <c r="M47" s="16" t="s">
        <v>183</v>
      </c>
      <c r="N47" s="12"/>
    </row>
    <row r="48" spans="2:14" ht="30.75" x14ac:dyDescent="0.25">
      <c r="B48" s="17" t="s">
        <v>18</v>
      </c>
      <c r="C48" s="12" t="s">
        <v>182</v>
      </c>
      <c r="D48" s="12" t="s">
        <v>168</v>
      </c>
      <c r="E48" s="12" t="s">
        <v>174</v>
      </c>
      <c r="F48" s="12"/>
      <c r="G48" s="12"/>
      <c r="H48" s="18"/>
      <c r="I48" s="12"/>
      <c r="J48" s="12"/>
      <c r="K48" s="12"/>
      <c r="L48" s="12"/>
      <c r="M48" s="16" t="s">
        <v>183</v>
      </c>
      <c r="N48" s="12"/>
    </row>
    <row r="49" spans="2:14" ht="30.75" x14ac:dyDescent="0.25">
      <c r="B49" s="17" t="s">
        <v>18</v>
      </c>
      <c r="C49" s="12" t="s">
        <v>182</v>
      </c>
      <c r="D49" s="12" t="s">
        <v>169</v>
      </c>
      <c r="E49" s="12" t="s">
        <v>175</v>
      </c>
      <c r="F49" s="12"/>
      <c r="G49" s="12"/>
      <c r="H49" s="18"/>
      <c r="I49" s="12"/>
      <c r="J49" s="12"/>
      <c r="K49" s="12"/>
      <c r="L49" s="12"/>
      <c r="M49" s="16" t="s">
        <v>183</v>
      </c>
      <c r="N49" s="12"/>
    </row>
    <row r="50" spans="2:14" ht="30.75" x14ac:dyDescent="0.25">
      <c r="B50" s="17" t="s">
        <v>18</v>
      </c>
      <c r="C50" s="12" t="s">
        <v>182</v>
      </c>
      <c r="D50" s="12" t="s">
        <v>170</v>
      </c>
      <c r="E50" s="12" t="s">
        <v>176</v>
      </c>
      <c r="F50" s="12"/>
      <c r="G50" s="12"/>
      <c r="H50" s="18"/>
      <c r="I50" s="12"/>
      <c r="J50" s="12"/>
      <c r="K50" s="12"/>
      <c r="L50" s="12"/>
      <c r="M50" s="16" t="s">
        <v>183</v>
      </c>
      <c r="N50" s="12"/>
    </row>
    <row r="51" spans="2:14" ht="30.75" x14ac:dyDescent="0.25">
      <c r="B51" s="17" t="s">
        <v>18</v>
      </c>
      <c r="C51" s="12" t="s">
        <v>182</v>
      </c>
      <c r="D51" s="12" t="s">
        <v>171</v>
      </c>
      <c r="E51" s="12" t="s">
        <v>177</v>
      </c>
      <c r="F51" s="12"/>
      <c r="G51" s="12"/>
      <c r="H51" s="18"/>
      <c r="I51" s="12"/>
      <c r="J51" s="12"/>
      <c r="K51" s="12"/>
      <c r="L51" s="12"/>
      <c r="M51" s="16" t="s">
        <v>183</v>
      </c>
      <c r="N51" s="12"/>
    </row>
    <row r="52" spans="2:14" ht="30.75" x14ac:dyDescent="0.25">
      <c r="B52" s="17" t="s">
        <v>18</v>
      </c>
      <c r="C52" s="12" t="s">
        <v>182</v>
      </c>
      <c r="D52" s="12" t="s">
        <v>66</v>
      </c>
      <c r="E52" s="12" t="s">
        <v>178</v>
      </c>
      <c r="F52" s="12"/>
      <c r="G52" s="12"/>
      <c r="H52" s="18"/>
      <c r="I52" s="12"/>
      <c r="J52" s="12"/>
      <c r="K52" s="12"/>
      <c r="L52" s="12"/>
      <c r="M52" s="16" t="s">
        <v>183</v>
      </c>
      <c r="N52" s="12"/>
    </row>
    <row r="53" spans="2:14" ht="30.75" x14ac:dyDescent="0.25">
      <c r="B53" s="17" t="s">
        <v>18</v>
      </c>
      <c r="C53" s="12" t="s">
        <v>182</v>
      </c>
      <c r="D53" s="12" t="s">
        <v>161</v>
      </c>
      <c r="E53" s="12" t="s">
        <v>162</v>
      </c>
      <c r="F53" s="12"/>
      <c r="G53" s="12"/>
      <c r="H53" s="18"/>
      <c r="I53" s="12"/>
      <c r="J53" s="12"/>
      <c r="K53" s="12"/>
      <c r="L53" s="12"/>
      <c r="M53" s="16" t="s">
        <v>183</v>
      </c>
      <c r="N53" s="12"/>
    </row>
    <row r="54" spans="2:14" ht="30.75" x14ac:dyDescent="0.25">
      <c r="B54" s="17" t="s">
        <v>18</v>
      </c>
      <c r="C54" s="12" t="s">
        <v>182</v>
      </c>
      <c r="D54" s="12" t="s">
        <v>172</v>
      </c>
      <c r="E54" s="12" t="s">
        <v>179</v>
      </c>
      <c r="F54" s="12"/>
      <c r="G54" s="12"/>
      <c r="H54" s="18"/>
      <c r="I54" s="12"/>
      <c r="J54" s="12"/>
      <c r="K54" s="12"/>
      <c r="L54" s="12"/>
      <c r="M54" s="16" t="s">
        <v>183</v>
      </c>
      <c r="N54" s="12"/>
    </row>
    <row r="55" spans="2:14" ht="30.75" x14ac:dyDescent="0.25">
      <c r="B55" s="17" t="s">
        <v>18</v>
      </c>
      <c r="C55" s="12" t="s">
        <v>182</v>
      </c>
      <c r="D55" s="12" t="s">
        <v>68</v>
      </c>
      <c r="E55" s="23" t="s">
        <v>191</v>
      </c>
      <c r="F55" s="12"/>
      <c r="G55" s="12"/>
      <c r="H55" s="18"/>
      <c r="I55" s="12"/>
      <c r="J55" s="12"/>
      <c r="K55" s="12"/>
      <c r="L55" s="12"/>
      <c r="M55" s="16" t="s">
        <v>183</v>
      </c>
      <c r="N55" s="12"/>
    </row>
    <row r="56" spans="2:14" ht="30.75" x14ac:dyDescent="0.25">
      <c r="B56" s="17" t="s">
        <v>18</v>
      </c>
      <c r="C56" s="12" t="s">
        <v>197</v>
      </c>
      <c r="D56" s="12" t="s">
        <v>68</v>
      </c>
      <c r="E56" s="12" t="s">
        <v>69</v>
      </c>
      <c r="F56" s="12"/>
      <c r="G56" s="12"/>
      <c r="H56" s="18"/>
      <c r="I56" s="12"/>
      <c r="J56" s="12" t="s">
        <v>15</v>
      </c>
      <c r="K56" s="16" t="s">
        <v>183</v>
      </c>
      <c r="L56" s="12"/>
      <c r="M56" s="16" t="s">
        <v>183</v>
      </c>
      <c r="N56" s="12"/>
    </row>
  </sheetData>
  <autoFilter ref="B2:N56"/>
  <conditionalFormatting sqref="I3:I56">
    <cfRule type="containsText" dxfId="0" priority="6" operator="containsText" text="LIMITE ETA' SUPERATO">
      <formula>NOT(ISERROR(SEARCH("LIMITE ETA' SUPERATO",I3)))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46"/>
  <sheetViews>
    <sheetView workbookViewId="0">
      <selection activeCell="F22" sqref="F22"/>
    </sheetView>
  </sheetViews>
  <sheetFormatPr defaultRowHeight="15" x14ac:dyDescent="0.25"/>
  <cols>
    <col min="1" max="1" width="32.140625" customWidth="1"/>
    <col min="2" max="2" width="14.7109375" customWidth="1"/>
    <col min="3" max="3" width="21.85546875" customWidth="1"/>
    <col min="4" max="4" width="18" customWidth="1"/>
  </cols>
  <sheetData>
    <row r="1" spans="1:6" x14ac:dyDescent="0.25">
      <c r="C1" t="s">
        <v>109</v>
      </c>
      <c r="D1" t="s">
        <v>110</v>
      </c>
    </row>
    <row r="5" spans="1:6" x14ac:dyDescent="0.25">
      <c r="A5" t="s">
        <v>105</v>
      </c>
      <c r="B5">
        <v>1193</v>
      </c>
    </row>
    <row r="6" spans="1:6" x14ac:dyDescent="0.25">
      <c r="A6" t="s">
        <v>119</v>
      </c>
      <c r="B6">
        <v>40</v>
      </c>
    </row>
    <row r="7" spans="1:6" x14ac:dyDescent="0.25">
      <c r="A7" t="s">
        <v>120</v>
      </c>
      <c r="B7">
        <f>(B5-B6)</f>
        <v>1153</v>
      </c>
    </row>
    <row r="8" spans="1:6" x14ac:dyDescent="0.25">
      <c r="A8" t="s">
        <v>106</v>
      </c>
      <c r="B8">
        <v>105</v>
      </c>
    </row>
    <row r="9" spans="1:6" x14ac:dyDescent="0.25">
      <c r="A9" t="s">
        <v>107</v>
      </c>
      <c r="B9">
        <v>10</v>
      </c>
    </row>
    <row r="11" spans="1:6" ht="30" x14ac:dyDescent="0.25">
      <c r="A11" s="4" t="s">
        <v>108</v>
      </c>
      <c r="B11">
        <f>(B7-115)</f>
        <v>1038</v>
      </c>
      <c r="C11">
        <f>(B7/100)*25</f>
        <v>288.25</v>
      </c>
      <c r="D11">
        <f>(B7/100)*55</f>
        <v>634.15</v>
      </c>
      <c r="E11">
        <f>SUM(C11:D11)</f>
        <v>922.4</v>
      </c>
    </row>
    <row r="12" spans="1:6" x14ac:dyDescent="0.25">
      <c r="B12" s="9">
        <v>913</v>
      </c>
      <c r="C12" s="9">
        <v>285</v>
      </c>
      <c r="D12" s="9">
        <v>628</v>
      </c>
      <c r="E12" s="9">
        <f>SUM(C12:D12)</f>
        <v>913</v>
      </c>
    </row>
    <row r="15" spans="1:6" s="5" customFormat="1" ht="28.5" customHeight="1" x14ac:dyDescent="0.25">
      <c r="A15" s="6"/>
      <c r="B15" s="7" t="s">
        <v>117</v>
      </c>
      <c r="C15" s="7" t="s">
        <v>118</v>
      </c>
      <c r="E15" s="5" t="s">
        <v>126</v>
      </c>
      <c r="F15" s="5" t="s">
        <v>127</v>
      </c>
    </row>
    <row r="16" spans="1:6" x14ac:dyDescent="0.25">
      <c r="A16" s="8" t="s">
        <v>111</v>
      </c>
      <c r="B16" s="8">
        <v>305</v>
      </c>
      <c r="C16" s="8">
        <v>305</v>
      </c>
      <c r="D16" s="10" t="s">
        <v>121</v>
      </c>
      <c r="E16">
        <v>96</v>
      </c>
      <c r="F16">
        <f>(C16-E16)</f>
        <v>209</v>
      </c>
    </row>
    <row r="17" spans="1:6" x14ac:dyDescent="0.25">
      <c r="A17" s="8" t="s">
        <v>112</v>
      </c>
      <c r="B17" s="8">
        <v>45</v>
      </c>
      <c r="C17" s="8">
        <v>5</v>
      </c>
      <c r="D17" s="10"/>
    </row>
    <row r="18" spans="1:6" x14ac:dyDescent="0.25">
      <c r="A18" s="8" t="s">
        <v>113</v>
      </c>
      <c r="B18" s="8">
        <v>70</v>
      </c>
      <c r="C18" s="8">
        <v>70</v>
      </c>
      <c r="D18" s="10" t="s">
        <v>122</v>
      </c>
      <c r="E18">
        <v>22</v>
      </c>
      <c r="F18">
        <f t="shared" ref="F18:F22" si="0">(C18-E18)</f>
        <v>48</v>
      </c>
    </row>
    <row r="19" spans="1:6" x14ac:dyDescent="0.25">
      <c r="A19" s="8" t="s">
        <v>114</v>
      </c>
      <c r="B19" s="8">
        <v>373</v>
      </c>
      <c r="C19" s="8">
        <v>373</v>
      </c>
      <c r="D19" s="10" t="s">
        <v>123</v>
      </c>
      <c r="E19">
        <v>116</v>
      </c>
      <c r="F19">
        <f t="shared" si="0"/>
        <v>257</v>
      </c>
    </row>
    <row r="20" spans="1:6" x14ac:dyDescent="0.25">
      <c r="A20" s="8" t="s">
        <v>115</v>
      </c>
      <c r="B20" s="8">
        <v>110</v>
      </c>
      <c r="C20" s="8">
        <v>100</v>
      </c>
      <c r="D20" s="10" t="s">
        <v>124</v>
      </c>
      <c r="E20">
        <v>32</v>
      </c>
      <c r="F20">
        <f t="shared" si="0"/>
        <v>68</v>
      </c>
    </row>
    <row r="21" spans="1:6" x14ac:dyDescent="0.25">
      <c r="A21" s="8" t="s">
        <v>116</v>
      </c>
      <c r="B21" s="8">
        <v>290</v>
      </c>
      <c r="C21" s="8">
        <v>60</v>
      </c>
      <c r="D21" s="10" t="s">
        <v>125</v>
      </c>
      <c r="E21">
        <v>19</v>
      </c>
      <c r="F21">
        <f t="shared" si="0"/>
        <v>41</v>
      </c>
    </row>
    <row r="22" spans="1:6" x14ac:dyDescent="0.25">
      <c r="A22" s="8"/>
      <c r="B22" s="8">
        <f>SUM(B16:B21)</f>
        <v>1193</v>
      </c>
      <c r="C22" s="8">
        <f>SUM(C16:C21)</f>
        <v>913</v>
      </c>
      <c r="D22" s="10"/>
      <c r="E22">
        <f>SUM(E16:E21)</f>
        <v>285</v>
      </c>
      <c r="F22">
        <f t="shared" si="0"/>
        <v>628</v>
      </c>
    </row>
    <row r="24" spans="1:6" x14ac:dyDescent="0.25">
      <c r="A24" t="s">
        <v>121</v>
      </c>
    </row>
    <row r="26" spans="1:6" x14ac:dyDescent="0.25">
      <c r="A26" s="8"/>
      <c r="B26" s="8"/>
      <c r="C26" s="6" t="s">
        <v>131</v>
      </c>
      <c r="D26" s="6" t="s">
        <v>132</v>
      </c>
    </row>
    <row r="27" spans="1:6" x14ac:dyDescent="0.25">
      <c r="A27" s="24" t="s">
        <v>115</v>
      </c>
      <c r="B27" s="8" t="s">
        <v>128</v>
      </c>
      <c r="C27" s="8">
        <v>40</v>
      </c>
      <c r="D27" s="8">
        <v>13</v>
      </c>
    </row>
    <row r="28" spans="1:6" x14ac:dyDescent="0.25">
      <c r="A28" s="24"/>
      <c r="B28" s="8" t="s">
        <v>129</v>
      </c>
      <c r="C28" s="8">
        <v>20</v>
      </c>
      <c r="D28" s="8">
        <v>6</v>
      </c>
    </row>
    <row r="29" spans="1:6" ht="30" x14ac:dyDescent="0.25">
      <c r="A29" s="24"/>
      <c r="B29" s="11" t="s">
        <v>130</v>
      </c>
      <c r="C29" s="8">
        <v>40</v>
      </c>
      <c r="D29" s="8">
        <v>13</v>
      </c>
    </row>
    <row r="30" spans="1:6" x14ac:dyDescent="0.25">
      <c r="A30" s="8" t="s">
        <v>133</v>
      </c>
      <c r="B30" s="8"/>
      <c r="C30" s="8">
        <f>SUM(C27:C29)</f>
        <v>100</v>
      </c>
      <c r="D30" s="8">
        <f>SUM(D27:D29)</f>
        <v>32</v>
      </c>
    </row>
    <row r="33" spans="1:4" x14ac:dyDescent="0.25">
      <c r="A33" s="8"/>
      <c r="B33" s="8"/>
      <c r="C33" s="6" t="s">
        <v>131</v>
      </c>
      <c r="D33" s="6" t="s">
        <v>132</v>
      </c>
    </row>
    <row r="34" spans="1:4" x14ac:dyDescent="0.25">
      <c r="A34" s="24" t="s">
        <v>116</v>
      </c>
      <c r="B34" s="8" t="s">
        <v>134</v>
      </c>
      <c r="C34" s="8">
        <v>40</v>
      </c>
      <c r="D34" s="8">
        <v>13</v>
      </c>
    </row>
    <row r="35" spans="1:4" x14ac:dyDescent="0.25">
      <c r="A35" s="24"/>
      <c r="B35" s="8" t="s">
        <v>135</v>
      </c>
      <c r="C35" s="8">
        <v>20</v>
      </c>
      <c r="D35" s="8">
        <v>6</v>
      </c>
    </row>
    <row r="36" spans="1:4" x14ac:dyDescent="0.25">
      <c r="A36" s="8" t="s">
        <v>136</v>
      </c>
      <c r="B36" s="8"/>
      <c r="C36" s="8">
        <f>SUM(C34:C35)</f>
        <v>60</v>
      </c>
      <c r="D36" s="8">
        <f>SUM(D34:D35)</f>
        <v>19</v>
      </c>
    </row>
    <row r="38" spans="1:4" x14ac:dyDescent="0.25">
      <c r="A38" s="8"/>
      <c r="B38" s="8"/>
      <c r="C38" s="6" t="s">
        <v>131</v>
      </c>
      <c r="D38" s="6" t="s">
        <v>132</v>
      </c>
    </row>
    <row r="39" spans="1:4" x14ac:dyDescent="0.25">
      <c r="A39" s="25" t="s">
        <v>114</v>
      </c>
      <c r="B39" s="8" t="s">
        <v>143</v>
      </c>
      <c r="C39" s="8">
        <v>65</v>
      </c>
      <c r="D39" s="8">
        <v>20</v>
      </c>
    </row>
    <row r="40" spans="1:4" x14ac:dyDescent="0.25">
      <c r="A40" s="26"/>
      <c r="B40" s="8" t="s">
        <v>137</v>
      </c>
      <c r="C40" s="8">
        <v>60</v>
      </c>
      <c r="D40" s="8">
        <v>19</v>
      </c>
    </row>
    <row r="41" spans="1:4" x14ac:dyDescent="0.25">
      <c r="A41" s="26"/>
      <c r="B41" s="8" t="s">
        <v>138</v>
      </c>
      <c r="C41" s="8">
        <v>88</v>
      </c>
      <c r="D41" s="8">
        <v>28</v>
      </c>
    </row>
    <row r="42" spans="1:4" x14ac:dyDescent="0.25">
      <c r="A42" s="26"/>
      <c r="B42" s="8" t="s">
        <v>139</v>
      </c>
      <c r="C42" s="8">
        <v>60</v>
      </c>
      <c r="D42" s="8">
        <v>19</v>
      </c>
    </row>
    <row r="43" spans="1:4" x14ac:dyDescent="0.25">
      <c r="A43" s="26"/>
      <c r="B43" s="8" t="s">
        <v>140</v>
      </c>
      <c r="C43" s="8">
        <v>40</v>
      </c>
      <c r="D43" s="8">
        <v>12</v>
      </c>
    </row>
    <row r="44" spans="1:4" x14ac:dyDescent="0.25">
      <c r="A44" s="26"/>
      <c r="B44" s="8" t="s">
        <v>141</v>
      </c>
      <c r="C44" s="8">
        <v>20</v>
      </c>
      <c r="D44" s="8">
        <v>6</v>
      </c>
    </row>
    <row r="45" spans="1:4" x14ac:dyDescent="0.25">
      <c r="A45" s="27"/>
      <c r="B45" s="8" t="s">
        <v>142</v>
      </c>
      <c r="C45" s="8">
        <v>40</v>
      </c>
      <c r="D45" s="8">
        <v>12</v>
      </c>
    </row>
    <row r="46" spans="1:4" x14ac:dyDescent="0.25">
      <c r="A46" s="8" t="s">
        <v>144</v>
      </c>
      <c r="B46" s="8"/>
      <c r="C46" s="8">
        <f>SUM(C39:C45)</f>
        <v>373</v>
      </c>
      <c r="D46" s="8">
        <f>SUM(D39:D45)</f>
        <v>116</v>
      </c>
    </row>
  </sheetData>
  <mergeCells count="3">
    <mergeCell ref="A27:A29"/>
    <mergeCell ref="A34:A35"/>
    <mergeCell ref="A39:A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Strutture ex art 26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Memeo Elena</dc:creator>
  <cp:lastModifiedBy>Corvasce Raffaella</cp:lastModifiedBy>
  <dcterms:created xsi:type="dcterms:W3CDTF">2023-02-06T12:04:53Z</dcterms:created>
  <dcterms:modified xsi:type="dcterms:W3CDTF">2025-05-27T07:25:56Z</dcterms:modified>
</cp:coreProperties>
</file>